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ttavuts\OneDrive\งานกริช\รายงานภาวะการค้า\09-2562\New folder\"/>
    </mc:Choice>
  </mc:AlternateContent>
  <bookViews>
    <workbookView xWindow="0" yWindow="0" windowWidth="24000" windowHeight="9630"/>
  </bookViews>
  <sheets>
    <sheet name="stata2" sheetId="1" r:id="rId1"/>
  </sheets>
  <definedNames>
    <definedName name="_xlnm.Print_Area" localSheetId="0">stata2!$A$1:$BF$91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9" i="1" l="1"/>
  <c r="X88" i="1"/>
  <c r="P88" i="1"/>
  <c r="O88" i="1"/>
  <c r="H88" i="1"/>
  <c r="AF87" i="1"/>
  <c r="AB87" i="1"/>
  <c r="AA87" i="1"/>
  <c r="Z87" i="1"/>
  <c r="Y87" i="1"/>
  <c r="X87" i="1"/>
  <c r="W87" i="1"/>
  <c r="V87" i="1"/>
  <c r="U87" i="1"/>
  <c r="T87" i="1"/>
  <c r="S87" i="1"/>
  <c r="R87" i="1"/>
  <c r="AU87" i="1" s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V85" i="1"/>
  <c r="AE85" i="1"/>
  <c r="AB85" i="1"/>
  <c r="AA85" i="1"/>
  <c r="Z85" i="1"/>
  <c r="Y85" i="1"/>
  <c r="X85" i="1"/>
  <c r="W85" i="1"/>
  <c r="V85" i="1"/>
  <c r="U85" i="1"/>
  <c r="T85" i="1"/>
  <c r="T88" i="1" s="1"/>
  <c r="S85" i="1"/>
  <c r="R85" i="1"/>
  <c r="Q85" i="1"/>
  <c r="P85" i="1"/>
  <c r="O85" i="1"/>
  <c r="N85" i="1"/>
  <c r="M85" i="1"/>
  <c r="L85" i="1"/>
  <c r="L88" i="1" s="1"/>
  <c r="K85" i="1"/>
  <c r="J85" i="1"/>
  <c r="I85" i="1"/>
  <c r="H85" i="1"/>
  <c r="G85" i="1"/>
  <c r="F85" i="1"/>
  <c r="E85" i="1"/>
  <c r="D85" i="1"/>
  <c r="C85" i="1"/>
  <c r="B85" i="1"/>
  <c r="AU83" i="1"/>
  <c r="AB83" i="1"/>
  <c r="AA83" i="1"/>
  <c r="Z83" i="1"/>
  <c r="Y83" i="1"/>
  <c r="X83" i="1"/>
  <c r="W83" i="1"/>
  <c r="W88" i="1" s="1"/>
  <c r="V83" i="1"/>
  <c r="U83" i="1"/>
  <c r="T83" i="1"/>
  <c r="S83" i="1"/>
  <c r="R83" i="1"/>
  <c r="Q83" i="1"/>
  <c r="P83" i="1"/>
  <c r="O83" i="1"/>
  <c r="N83" i="1"/>
  <c r="M83" i="1"/>
  <c r="L83" i="1"/>
  <c r="K83" i="1"/>
  <c r="K88" i="1" s="1"/>
  <c r="J83" i="1"/>
  <c r="I83" i="1"/>
  <c r="H83" i="1"/>
  <c r="G83" i="1"/>
  <c r="G88" i="1" s="1"/>
  <c r="F83" i="1"/>
  <c r="E83" i="1"/>
  <c r="D83" i="1"/>
  <c r="C83" i="1"/>
  <c r="B83" i="1"/>
  <c r="L81" i="1"/>
  <c r="F81" i="1"/>
  <c r="B81" i="1"/>
  <c r="AU80" i="1"/>
  <c r="AC80" i="1"/>
  <c r="AB80" i="1"/>
  <c r="AA80" i="1"/>
  <c r="Z80" i="1"/>
  <c r="Y80" i="1"/>
  <c r="X80" i="1"/>
  <c r="W80" i="1"/>
  <c r="V80" i="1"/>
  <c r="U80" i="1"/>
  <c r="T80" i="1"/>
  <c r="S80" i="1"/>
  <c r="AV80" i="1" s="1"/>
  <c r="R80" i="1"/>
  <c r="Q80" i="1"/>
  <c r="P80" i="1"/>
  <c r="P81" i="1" s="1"/>
  <c r="O80" i="1"/>
  <c r="N80" i="1"/>
  <c r="M80" i="1"/>
  <c r="L80" i="1"/>
  <c r="K80" i="1"/>
  <c r="J80" i="1"/>
  <c r="I80" i="1"/>
  <c r="H80" i="1"/>
  <c r="G80" i="1"/>
  <c r="F80" i="1"/>
  <c r="E80" i="1"/>
  <c r="D80" i="1"/>
  <c r="AF80" i="1" s="1"/>
  <c r="C80" i="1"/>
  <c r="AE80" i="1" s="1"/>
  <c r="B80" i="1"/>
  <c r="AU78" i="1"/>
  <c r="AF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F76" i="1"/>
  <c r="AC76" i="1"/>
  <c r="AB76" i="1"/>
  <c r="AA76" i="1"/>
  <c r="Z76" i="1"/>
  <c r="Z81" i="1" s="1"/>
  <c r="Y76" i="1"/>
  <c r="Y81" i="1" s="1"/>
  <c r="X76" i="1"/>
  <c r="X81" i="1" s="1"/>
  <c r="X89" i="1" s="1"/>
  <c r="W76" i="1"/>
  <c r="W81" i="1" s="1"/>
  <c r="V76" i="1"/>
  <c r="V81" i="1" s="1"/>
  <c r="U76" i="1"/>
  <c r="U81" i="1" s="1"/>
  <c r="T76" i="1"/>
  <c r="T81" i="1" s="1"/>
  <c r="S76" i="1"/>
  <c r="R76" i="1"/>
  <c r="AU76" i="1" s="1"/>
  <c r="Q76" i="1"/>
  <c r="Q81" i="1" s="1"/>
  <c r="P76" i="1"/>
  <c r="O76" i="1"/>
  <c r="O81" i="1" s="1"/>
  <c r="N76" i="1"/>
  <c r="N81" i="1" s="1"/>
  <c r="M76" i="1"/>
  <c r="M81" i="1" s="1"/>
  <c r="L76" i="1"/>
  <c r="K76" i="1"/>
  <c r="K81" i="1" s="1"/>
  <c r="J76" i="1"/>
  <c r="J81" i="1" s="1"/>
  <c r="I76" i="1"/>
  <c r="I81" i="1" s="1"/>
  <c r="H76" i="1"/>
  <c r="H81" i="1" s="1"/>
  <c r="H89" i="1" s="1"/>
  <c r="G76" i="1"/>
  <c r="G81" i="1" s="1"/>
  <c r="F76" i="1"/>
  <c r="E76" i="1"/>
  <c r="E81" i="1" s="1"/>
  <c r="D76" i="1"/>
  <c r="D81" i="1" s="1"/>
  <c r="C76" i="1"/>
  <c r="B76" i="1"/>
  <c r="E75" i="1"/>
  <c r="M74" i="1"/>
  <c r="E74" i="1"/>
  <c r="AV73" i="1"/>
  <c r="AC73" i="1"/>
  <c r="AB73" i="1"/>
  <c r="AA73" i="1"/>
  <c r="Z73" i="1"/>
  <c r="Y73" i="1"/>
  <c r="X73" i="1"/>
  <c r="W73" i="1"/>
  <c r="V73" i="1"/>
  <c r="U73" i="1"/>
  <c r="U74" i="1" s="1"/>
  <c r="T73" i="1"/>
  <c r="S73" i="1"/>
  <c r="R73" i="1"/>
  <c r="Q73" i="1"/>
  <c r="AU73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F73" i="1" s="1"/>
  <c r="C73" i="1"/>
  <c r="AE73" i="1" s="1"/>
  <c r="B73" i="1"/>
  <c r="Q72" i="1"/>
  <c r="I72" i="1"/>
  <c r="AV71" i="1"/>
  <c r="AU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P74" i="1" s="1"/>
  <c r="O71" i="1"/>
  <c r="N71" i="1"/>
  <c r="M71" i="1"/>
  <c r="L71" i="1"/>
  <c r="K71" i="1"/>
  <c r="J71" i="1"/>
  <c r="I71" i="1"/>
  <c r="H71" i="1"/>
  <c r="H74" i="1" s="1"/>
  <c r="G71" i="1"/>
  <c r="F71" i="1"/>
  <c r="E71" i="1"/>
  <c r="D71" i="1"/>
  <c r="AF71" i="1" s="1"/>
  <c r="C71" i="1"/>
  <c r="AE71" i="1" s="1"/>
  <c r="B71" i="1"/>
  <c r="AC69" i="1"/>
  <c r="AB69" i="1"/>
  <c r="AA69" i="1"/>
  <c r="Z69" i="1"/>
  <c r="Y69" i="1"/>
  <c r="X69" i="1"/>
  <c r="W69" i="1"/>
  <c r="W74" i="1" s="1"/>
  <c r="V69" i="1"/>
  <c r="V74" i="1" s="1"/>
  <c r="U69" i="1"/>
  <c r="T69" i="1"/>
  <c r="T74" i="1" s="1"/>
  <c r="S69" i="1"/>
  <c r="S74" i="1" s="1"/>
  <c r="R69" i="1"/>
  <c r="Q69" i="1"/>
  <c r="Q74" i="1" s="1"/>
  <c r="P69" i="1"/>
  <c r="O69" i="1"/>
  <c r="O74" i="1" s="1"/>
  <c r="N69" i="1"/>
  <c r="N74" i="1" s="1"/>
  <c r="M69" i="1"/>
  <c r="L69" i="1"/>
  <c r="L74" i="1" s="1"/>
  <c r="K69" i="1"/>
  <c r="K74" i="1" s="1"/>
  <c r="J69" i="1"/>
  <c r="J74" i="1" s="1"/>
  <c r="I69" i="1"/>
  <c r="I74" i="1" s="1"/>
  <c r="H69" i="1"/>
  <c r="G69" i="1"/>
  <c r="G74" i="1" s="1"/>
  <c r="F69" i="1"/>
  <c r="F74" i="1" s="1"/>
  <c r="E69" i="1"/>
  <c r="D69" i="1"/>
  <c r="D74" i="1" s="1"/>
  <c r="AF74" i="1" s="1"/>
  <c r="C69" i="1"/>
  <c r="C74" i="1" s="1"/>
  <c r="B69" i="1"/>
  <c r="B74" i="1" s="1"/>
  <c r="AC67" i="1"/>
  <c r="AB67" i="1"/>
  <c r="AA67" i="1"/>
  <c r="Z67" i="1"/>
  <c r="Y67" i="1"/>
  <c r="X67" i="1"/>
  <c r="W67" i="1"/>
  <c r="V67" i="1"/>
  <c r="U67" i="1"/>
  <c r="T67" i="1"/>
  <c r="S67" i="1"/>
  <c r="R67" i="1"/>
  <c r="AU67" i="1" s="1"/>
  <c r="Q67" i="1"/>
  <c r="P67" i="1"/>
  <c r="O67" i="1"/>
  <c r="N67" i="1"/>
  <c r="M67" i="1"/>
  <c r="L67" i="1"/>
  <c r="K67" i="1"/>
  <c r="J67" i="1"/>
  <c r="J68" i="1" s="1"/>
  <c r="I67" i="1"/>
  <c r="H67" i="1"/>
  <c r="G67" i="1"/>
  <c r="F67" i="1"/>
  <c r="E67" i="1"/>
  <c r="D67" i="1"/>
  <c r="C67" i="1"/>
  <c r="AF67" i="1" s="1"/>
  <c r="B67" i="1"/>
  <c r="AE67" i="1" s="1"/>
  <c r="N66" i="1"/>
  <c r="B66" i="1"/>
  <c r="AC65" i="1"/>
  <c r="AB65" i="1"/>
  <c r="AA65" i="1"/>
  <c r="Z65" i="1"/>
  <c r="Y65" i="1"/>
  <c r="X65" i="1"/>
  <c r="W65" i="1"/>
  <c r="V65" i="1"/>
  <c r="U65" i="1"/>
  <c r="T65" i="1"/>
  <c r="S65" i="1"/>
  <c r="AV65" i="1" s="1"/>
  <c r="R65" i="1"/>
  <c r="R66" i="1" s="1"/>
  <c r="Q65" i="1"/>
  <c r="P65" i="1"/>
  <c r="O65" i="1"/>
  <c r="N65" i="1"/>
  <c r="M65" i="1"/>
  <c r="L65" i="1"/>
  <c r="K65" i="1"/>
  <c r="J65" i="1"/>
  <c r="I65" i="1"/>
  <c r="H65" i="1"/>
  <c r="G65" i="1"/>
  <c r="F65" i="1"/>
  <c r="F66" i="1" s="1"/>
  <c r="E65" i="1"/>
  <c r="D65" i="1"/>
  <c r="C65" i="1"/>
  <c r="AF65" i="1" s="1"/>
  <c r="B65" i="1"/>
  <c r="AC64" i="1"/>
  <c r="AB64" i="1"/>
  <c r="AA64" i="1"/>
  <c r="Z64" i="1"/>
  <c r="Y64" i="1"/>
  <c r="Y68" i="1" s="1"/>
  <c r="Y70" i="1" s="1"/>
  <c r="X64" i="1"/>
  <c r="X68" i="1" s="1"/>
  <c r="X70" i="1" s="1"/>
  <c r="W64" i="1"/>
  <c r="W68" i="1" s="1"/>
  <c r="V64" i="1"/>
  <c r="U64" i="1"/>
  <c r="U68" i="1" s="1"/>
  <c r="T64" i="1"/>
  <c r="T68" i="1" s="1"/>
  <c r="S64" i="1"/>
  <c r="AV64" i="1" s="1"/>
  <c r="R64" i="1"/>
  <c r="AU64" i="1" s="1"/>
  <c r="Q64" i="1"/>
  <c r="Q68" i="1" s="1"/>
  <c r="P64" i="1"/>
  <c r="P68" i="1" s="1"/>
  <c r="O64" i="1"/>
  <c r="O68" i="1" s="1"/>
  <c r="N64" i="1"/>
  <c r="M64" i="1"/>
  <c r="M68" i="1" s="1"/>
  <c r="L64" i="1"/>
  <c r="L68" i="1" s="1"/>
  <c r="K64" i="1"/>
  <c r="K68" i="1" s="1"/>
  <c r="J64" i="1"/>
  <c r="J66" i="1" s="1"/>
  <c r="I64" i="1"/>
  <c r="I68" i="1" s="1"/>
  <c r="H64" i="1"/>
  <c r="H68" i="1" s="1"/>
  <c r="G64" i="1"/>
  <c r="G68" i="1" s="1"/>
  <c r="F64" i="1"/>
  <c r="E64" i="1"/>
  <c r="E68" i="1" s="1"/>
  <c r="D64" i="1"/>
  <c r="D68" i="1" s="1"/>
  <c r="C64" i="1"/>
  <c r="C68" i="1" s="1"/>
  <c r="B64" i="1"/>
  <c r="AE64" i="1" s="1"/>
  <c r="BC60" i="1"/>
  <c r="BB60" i="1"/>
  <c r="AB60" i="1"/>
  <c r="AA60" i="1"/>
  <c r="BD60" i="1" s="1"/>
  <c r="Z60" i="1"/>
  <c r="Y60" i="1"/>
  <c r="X60" i="1"/>
  <c r="W60" i="1"/>
  <c r="AB59" i="1"/>
  <c r="BE59" i="1" s="1"/>
  <c r="X59" i="1"/>
  <c r="U59" i="1"/>
  <c r="T59" i="1"/>
  <c r="P59" i="1"/>
  <c r="M59" i="1"/>
  <c r="L59" i="1"/>
  <c r="H59" i="1"/>
  <c r="E59" i="1"/>
  <c r="D59" i="1"/>
  <c r="BE58" i="1"/>
  <c r="BD58" i="1"/>
  <c r="BA58" i="1"/>
  <c r="AZ58" i="1"/>
  <c r="AW58" i="1"/>
  <c r="AV58" i="1"/>
  <c r="AF58" i="1"/>
  <c r="AE58" i="1"/>
  <c r="AB58" i="1"/>
  <c r="AA58" i="1"/>
  <c r="AA59" i="1" s="1"/>
  <c r="Z58" i="1"/>
  <c r="Y58" i="1"/>
  <c r="BB58" i="1" s="1"/>
  <c r="X58" i="1"/>
  <c r="W58" i="1"/>
  <c r="W59" i="1" s="1"/>
  <c r="V58" i="1"/>
  <c r="U58" i="1"/>
  <c r="AX58" i="1" s="1"/>
  <c r="T58" i="1"/>
  <c r="S58" i="1"/>
  <c r="S59" i="1" s="1"/>
  <c r="R58" i="1"/>
  <c r="Q58" i="1"/>
  <c r="Q59" i="1" s="1"/>
  <c r="P58" i="1"/>
  <c r="O58" i="1"/>
  <c r="O59" i="1" s="1"/>
  <c r="N58" i="1"/>
  <c r="M58" i="1"/>
  <c r="L58" i="1"/>
  <c r="K58" i="1"/>
  <c r="K59" i="1" s="1"/>
  <c r="J58" i="1"/>
  <c r="I58" i="1"/>
  <c r="I59" i="1" s="1"/>
  <c r="H58" i="1"/>
  <c r="G58" i="1"/>
  <c r="G59" i="1" s="1"/>
  <c r="F58" i="1"/>
  <c r="E58" i="1"/>
  <c r="D58" i="1"/>
  <c r="C58" i="1"/>
  <c r="C59" i="1" s="1"/>
  <c r="B58" i="1"/>
  <c r="BE57" i="1"/>
  <c r="BD57" i="1"/>
  <c r="BC57" i="1"/>
  <c r="BB57" i="1"/>
  <c r="BA57" i="1"/>
  <c r="AZ57" i="1"/>
  <c r="AY57" i="1"/>
  <c r="AX57" i="1"/>
  <c r="AW57" i="1"/>
  <c r="AV57" i="1"/>
  <c r="AU57" i="1"/>
  <c r="AF57" i="1"/>
  <c r="AE57" i="1"/>
  <c r="L56" i="1"/>
  <c r="BE55" i="1"/>
  <c r="BD55" i="1"/>
  <c r="BC55" i="1"/>
  <c r="BB55" i="1"/>
  <c r="BA55" i="1"/>
  <c r="AZ55" i="1"/>
  <c r="AY55" i="1"/>
  <c r="AX55" i="1"/>
  <c r="AW55" i="1"/>
  <c r="AV55" i="1"/>
  <c r="AU55" i="1"/>
  <c r="AF55" i="1"/>
  <c r="AE55" i="1"/>
  <c r="M54" i="1"/>
  <c r="BE53" i="1"/>
  <c r="BD53" i="1"/>
  <c r="BC53" i="1"/>
  <c r="BB53" i="1"/>
  <c r="BA53" i="1"/>
  <c r="AZ53" i="1"/>
  <c r="AY53" i="1"/>
  <c r="AX53" i="1"/>
  <c r="AW53" i="1"/>
  <c r="AV53" i="1"/>
  <c r="AU53" i="1"/>
  <c r="AF53" i="1"/>
  <c r="AE53" i="1"/>
  <c r="AZ51" i="1"/>
  <c r="AY51" i="1"/>
  <c r="AC51" i="1"/>
  <c r="BF51" i="1" s="1"/>
  <c r="AB51" i="1"/>
  <c r="BE51" i="1" s="1"/>
  <c r="AA51" i="1"/>
  <c r="Z51" i="1"/>
  <c r="BD51" i="1" s="1"/>
  <c r="Y51" i="1"/>
  <c r="BB51" i="1" s="1"/>
  <c r="X51" i="1"/>
  <c r="BA51" i="1" s="1"/>
  <c r="W51" i="1"/>
  <c r="V51" i="1"/>
  <c r="U51" i="1"/>
  <c r="AX51" i="1" s="1"/>
  <c r="T51" i="1"/>
  <c r="AW51" i="1" s="1"/>
  <c r="S51" i="1"/>
  <c r="R51" i="1"/>
  <c r="AV51" i="1" s="1"/>
  <c r="Q51" i="1"/>
  <c r="AU51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AF51" i="1" s="1"/>
  <c r="C51" i="1"/>
  <c r="B51" i="1"/>
  <c r="AE51" i="1" s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F50" i="1"/>
  <c r="AE50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F48" i="1"/>
  <c r="AE48" i="1"/>
  <c r="U47" i="1"/>
  <c r="I47" i="1"/>
  <c r="I49" i="1" s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F46" i="1"/>
  <c r="AE46" i="1"/>
  <c r="AB45" i="1"/>
  <c r="AB56" i="1" s="1"/>
  <c r="L45" i="1"/>
  <c r="BA44" i="1"/>
  <c r="AF44" i="1"/>
  <c r="AC44" i="1"/>
  <c r="AB44" i="1"/>
  <c r="AA44" i="1"/>
  <c r="BD44" i="1" s="1"/>
  <c r="Z44" i="1"/>
  <c r="BC44" i="1" s="1"/>
  <c r="Y44" i="1"/>
  <c r="X44" i="1"/>
  <c r="BB44" i="1" s="1"/>
  <c r="W44" i="1"/>
  <c r="AZ44" i="1" s="1"/>
  <c r="V44" i="1"/>
  <c r="AY44" i="1" s="1"/>
  <c r="U44" i="1"/>
  <c r="T44" i="1"/>
  <c r="S44" i="1"/>
  <c r="AV44" i="1" s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E44" i="1" s="1"/>
  <c r="B44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F43" i="1"/>
  <c r="AE43" i="1"/>
  <c r="AC42" i="1"/>
  <c r="AB42" i="1"/>
  <c r="X42" i="1"/>
  <c r="U42" i="1"/>
  <c r="Q42" i="1"/>
  <c r="M42" i="1"/>
  <c r="H42" i="1"/>
  <c r="E42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F41" i="1"/>
  <c r="AE41" i="1"/>
  <c r="AC40" i="1"/>
  <c r="BF40" i="1" s="1"/>
  <c r="Z40" i="1"/>
  <c r="Y40" i="1"/>
  <c r="V40" i="1"/>
  <c r="AY40" i="1" s="1"/>
  <c r="U40" i="1"/>
  <c r="R40" i="1"/>
  <c r="Q40" i="1"/>
  <c r="N40" i="1"/>
  <c r="M40" i="1"/>
  <c r="J40" i="1"/>
  <c r="I40" i="1"/>
  <c r="F40" i="1"/>
  <c r="E40" i="1"/>
  <c r="B40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F39" i="1"/>
  <c r="AE39" i="1"/>
  <c r="BF38" i="1"/>
  <c r="AX38" i="1"/>
  <c r="AC38" i="1"/>
  <c r="AC45" i="1" s="1"/>
  <c r="AC52" i="1" s="1"/>
  <c r="AB38" i="1"/>
  <c r="AB40" i="1" s="1"/>
  <c r="AA38" i="1"/>
  <c r="Z38" i="1"/>
  <c r="BC38" i="1" s="1"/>
  <c r="Y38" i="1"/>
  <c r="Y45" i="1" s="1"/>
  <c r="X38" i="1"/>
  <c r="W38" i="1"/>
  <c r="V38" i="1"/>
  <c r="AY38" i="1" s="1"/>
  <c r="U38" i="1"/>
  <c r="U45" i="1" s="1"/>
  <c r="T38" i="1"/>
  <c r="S38" i="1"/>
  <c r="R38" i="1"/>
  <c r="R42" i="1" s="1"/>
  <c r="AU42" i="1" s="1"/>
  <c r="Q38" i="1"/>
  <c r="Q45" i="1" s="1"/>
  <c r="P38" i="1"/>
  <c r="O38" i="1"/>
  <c r="N38" i="1"/>
  <c r="M38" i="1"/>
  <c r="M45" i="1" s="1"/>
  <c r="L38" i="1"/>
  <c r="K38" i="1"/>
  <c r="J38" i="1"/>
  <c r="I38" i="1"/>
  <c r="I45" i="1" s="1"/>
  <c r="H38" i="1"/>
  <c r="G38" i="1"/>
  <c r="F38" i="1"/>
  <c r="E38" i="1"/>
  <c r="E45" i="1" s="1"/>
  <c r="D38" i="1"/>
  <c r="C38" i="1"/>
  <c r="B38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F37" i="1"/>
  <c r="AE37" i="1"/>
  <c r="BD36" i="1"/>
  <c r="AZ36" i="1"/>
  <c r="AV36" i="1"/>
  <c r="AC36" i="1"/>
  <c r="BF36" i="1" s="1"/>
  <c r="AB36" i="1"/>
  <c r="BE36" i="1" s="1"/>
  <c r="AA36" i="1"/>
  <c r="Z36" i="1"/>
  <c r="Y36" i="1"/>
  <c r="BB36" i="1" s="1"/>
  <c r="X36" i="1"/>
  <c r="BA36" i="1" s="1"/>
  <c r="W36" i="1"/>
  <c r="V36" i="1"/>
  <c r="V66" i="1" s="1"/>
  <c r="U36" i="1"/>
  <c r="AX36" i="1" s="1"/>
  <c r="T36" i="1"/>
  <c r="S36" i="1"/>
  <c r="R36" i="1"/>
  <c r="Q36" i="1"/>
  <c r="AU36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F36" i="1" s="1"/>
  <c r="C36" i="1"/>
  <c r="AE36" i="1" s="1"/>
  <c r="B36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F35" i="1"/>
  <c r="AE35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F34" i="1"/>
  <c r="AE34" i="1"/>
  <c r="BC28" i="1"/>
  <c r="AY28" i="1"/>
  <c r="AX28" i="1"/>
  <c r="AU28" i="1"/>
  <c r="AB28" i="1"/>
  <c r="AB29" i="1" s="1"/>
  <c r="AA28" i="1"/>
  <c r="Z28" i="1"/>
  <c r="Z88" i="1" s="1"/>
  <c r="Y28" i="1"/>
  <c r="Y29" i="1" s="1"/>
  <c r="X28" i="1"/>
  <c r="BA28" i="1" s="1"/>
  <c r="W28" i="1"/>
  <c r="AZ28" i="1" s="1"/>
  <c r="V28" i="1"/>
  <c r="U28" i="1"/>
  <c r="U29" i="1" s="1"/>
  <c r="AX29" i="1" s="1"/>
  <c r="S28" i="1"/>
  <c r="S29" i="1" s="1"/>
  <c r="R28" i="1"/>
  <c r="Q28" i="1"/>
  <c r="P28" i="1"/>
  <c r="P29" i="1" s="1"/>
  <c r="O28" i="1"/>
  <c r="O29" i="1" s="1"/>
  <c r="N28" i="1"/>
  <c r="M28" i="1"/>
  <c r="L28" i="1"/>
  <c r="L29" i="1" s="1"/>
  <c r="K28" i="1"/>
  <c r="K29" i="1" s="1"/>
  <c r="J28" i="1"/>
  <c r="I28" i="1"/>
  <c r="H28" i="1"/>
  <c r="H29" i="1" s="1"/>
  <c r="G28" i="1"/>
  <c r="G29" i="1" s="1"/>
  <c r="F28" i="1"/>
  <c r="E28" i="1"/>
  <c r="D28" i="1"/>
  <c r="D29" i="1" s="1"/>
  <c r="C28" i="1"/>
  <c r="C29" i="1" s="1"/>
  <c r="B28" i="1"/>
  <c r="BE27" i="1"/>
  <c r="BD27" i="1"/>
  <c r="BC27" i="1"/>
  <c r="BB27" i="1"/>
  <c r="BA27" i="1"/>
  <c r="AZ27" i="1"/>
  <c r="AY27" i="1"/>
  <c r="AX27" i="1"/>
  <c r="AW27" i="1"/>
  <c r="AV27" i="1"/>
  <c r="AU27" i="1"/>
  <c r="AF27" i="1"/>
  <c r="AE27" i="1"/>
  <c r="BE25" i="1"/>
  <c r="BD25" i="1"/>
  <c r="BC25" i="1"/>
  <c r="BB25" i="1"/>
  <c r="BA25" i="1"/>
  <c r="AZ25" i="1"/>
  <c r="AY25" i="1"/>
  <c r="AX25" i="1"/>
  <c r="AW25" i="1"/>
  <c r="AV25" i="1"/>
  <c r="AU25" i="1"/>
  <c r="AF25" i="1"/>
  <c r="AE25" i="1"/>
  <c r="BE23" i="1"/>
  <c r="BD23" i="1"/>
  <c r="BC23" i="1"/>
  <c r="BB23" i="1"/>
  <c r="BA23" i="1"/>
  <c r="AZ23" i="1"/>
  <c r="AY23" i="1"/>
  <c r="AX23" i="1"/>
  <c r="AW23" i="1"/>
  <c r="AV23" i="1"/>
  <c r="AU23" i="1"/>
  <c r="AF23" i="1"/>
  <c r="AE23" i="1"/>
  <c r="AA22" i="1"/>
  <c r="AX21" i="1"/>
  <c r="AW21" i="1"/>
  <c r="AF21" i="1"/>
  <c r="AC21" i="1"/>
  <c r="AC81" i="1" s="1"/>
  <c r="AB21" i="1"/>
  <c r="AB81" i="1" s="1"/>
  <c r="AA21" i="1"/>
  <c r="AA81" i="1" s="1"/>
  <c r="Z21" i="1"/>
  <c r="BC21" i="1" s="1"/>
  <c r="Y21" i="1"/>
  <c r="X21" i="1"/>
  <c r="BB21" i="1" s="1"/>
  <c r="W21" i="1"/>
  <c r="AZ21" i="1" s="1"/>
  <c r="V21" i="1"/>
  <c r="AY21" i="1" s="1"/>
  <c r="U21" i="1"/>
  <c r="S21" i="1"/>
  <c r="R21" i="1"/>
  <c r="AV21" i="1" s="1"/>
  <c r="Q21" i="1"/>
  <c r="P21" i="1"/>
  <c r="O21" i="1"/>
  <c r="N21" i="1"/>
  <c r="N30" i="1" s="1"/>
  <c r="M21" i="1"/>
  <c r="L21" i="1"/>
  <c r="K21" i="1"/>
  <c r="J21" i="1"/>
  <c r="J29" i="1" s="1"/>
  <c r="I21" i="1"/>
  <c r="H21" i="1"/>
  <c r="G21" i="1"/>
  <c r="F21" i="1"/>
  <c r="F30" i="1" s="1"/>
  <c r="E21" i="1"/>
  <c r="D21" i="1"/>
  <c r="C21" i="1"/>
  <c r="B21" i="1"/>
  <c r="AE21" i="1" s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F20" i="1"/>
  <c r="AE20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F18" i="1"/>
  <c r="AE18" i="1"/>
  <c r="AB17" i="1"/>
  <c r="R17" i="1"/>
  <c r="R19" i="1" s="1"/>
  <c r="N17" i="1"/>
  <c r="N19" i="1" s="1"/>
  <c r="J17" i="1"/>
  <c r="J19" i="1" s="1"/>
  <c r="F17" i="1"/>
  <c r="F19" i="1" s="1"/>
  <c r="B17" i="1"/>
  <c r="B19" i="1" s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F16" i="1"/>
  <c r="AE16" i="1"/>
  <c r="AB15" i="1"/>
  <c r="AA15" i="1"/>
  <c r="AA30" i="1" s="1"/>
  <c r="X15" i="1"/>
  <c r="W15" i="1"/>
  <c r="S15" i="1"/>
  <c r="R15" i="1"/>
  <c r="R30" i="1" s="1"/>
  <c r="O15" i="1"/>
  <c r="N15" i="1"/>
  <c r="AR15" i="1" s="1"/>
  <c r="K15" i="1"/>
  <c r="J15" i="1"/>
  <c r="G15" i="1"/>
  <c r="F15" i="1"/>
  <c r="AJ15" i="1" s="1"/>
  <c r="C15" i="1"/>
  <c r="B15" i="1"/>
  <c r="B30" i="1" s="1"/>
  <c r="BD14" i="1"/>
  <c r="AV14" i="1"/>
  <c r="AE14" i="1"/>
  <c r="AC14" i="1"/>
  <c r="AC74" i="1" s="1"/>
  <c r="AB14" i="1"/>
  <c r="AB74" i="1" s="1"/>
  <c r="AA14" i="1"/>
  <c r="AA74" i="1" s="1"/>
  <c r="Z14" i="1"/>
  <c r="Y14" i="1"/>
  <c r="Y74" i="1" s="1"/>
  <c r="X14" i="1"/>
  <c r="X74" i="1" s="1"/>
  <c r="W14" i="1"/>
  <c r="V14" i="1"/>
  <c r="AY14" i="1" s="1"/>
  <c r="U14" i="1"/>
  <c r="AX14" i="1" s="1"/>
  <c r="S14" i="1"/>
  <c r="AW14" i="1" s="1"/>
  <c r="R14" i="1"/>
  <c r="Q14" i="1"/>
  <c r="AU14" i="1" s="1"/>
  <c r="P14" i="1"/>
  <c r="O14" i="1"/>
  <c r="N14" i="1"/>
  <c r="AR14" i="1" s="1"/>
  <c r="M14" i="1"/>
  <c r="L14" i="1"/>
  <c r="K14" i="1"/>
  <c r="J14" i="1"/>
  <c r="I14" i="1"/>
  <c r="H14" i="1"/>
  <c r="G14" i="1"/>
  <c r="F14" i="1"/>
  <c r="AJ14" i="1" s="1"/>
  <c r="E14" i="1"/>
  <c r="D14" i="1"/>
  <c r="C14" i="1"/>
  <c r="B14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F13" i="1"/>
  <c r="AE13" i="1"/>
  <c r="Z12" i="1"/>
  <c r="M12" i="1"/>
  <c r="I12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F11" i="1"/>
  <c r="AE11" i="1"/>
  <c r="AW10" i="1"/>
  <c r="AE10" i="1"/>
  <c r="Z10" i="1"/>
  <c r="U10" i="1"/>
  <c r="S10" i="1"/>
  <c r="AV10" i="1" s="1"/>
  <c r="P10" i="1"/>
  <c r="O10" i="1"/>
  <c r="L10" i="1"/>
  <c r="K10" i="1"/>
  <c r="H10" i="1"/>
  <c r="G10" i="1"/>
  <c r="D10" i="1"/>
  <c r="AF10" i="1" s="1"/>
  <c r="C10" i="1"/>
  <c r="BF9" i="1"/>
  <c r="BE9" i="1"/>
  <c r="BD9" i="1"/>
  <c r="BC9" i="1"/>
  <c r="BB9" i="1"/>
  <c r="BA9" i="1"/>
  <c r="AZ9" i="1"/>
  <c r="AY9" i="1"/>
  <c r="AX9" i="1"/>
  <c r="AW9" i="1"/>
  <c r="AV9" i="1"/>
  <c r="AU9" i="1"/>
  <c r="AR9" i="1"/>
  <c r="AJ9" i="1"/>
  <c r="AF9" i="1"/>
  <c r="AE9" i="1"/>
  <c r="BD8" i="1"/>
  <c r="AV8" i="1"/>
  <c r="AE8" i="1"/>
  <c r="AC8" i="1"/>
  <c r="AC68" i="1" s="1"/>
  <c r="AB8" i="1"/>
  <c r="AB68" i="1" s="1"/>
  <c r="AA8" i="1"/>
  <c r="Z8" i="1"/>
  <c r="Y8" i="1"/>
  <c r="Y12" i="1" s="1"/>
  <c r="X8" i="1"/>
  <c r="X12" i="1" s="1"/>
  <c r="X72" i="1" s="1"/>
  <c r="W8" i="1"/>
  <c r="W12" i="1" s="1"/>
  <c r="V8" i="1"/>
  <c r="U8" i="1"/>
  <c r="U12" i="1" s="1"/>
  <c r="AX12" i="1" s="1"/>
  <c r="S8" i="1"/>
  <c r="S12" i="1" s="1"/>
  <c r="R8" i="1"/>
  <c r="R10" i="1" s="1"/>
  <c r="Q8" i="1"/>
  <c r="Q12" i="1" s="1"/>
  <c r="P8" i="1"/>
  <c r="P12" i="1" s="1"/>
  <c r="O8" i="1"/>
  <c r="O12" i="1" s="1"/>
  <c r="N8" i="1"/>
  <c r="N10" i="1" s="1"/>
  <c r="M8" i="1"/>
  <c r="L8" i="1"/>
  <c r="L12" i="1" s="1"/>
  <c r="K8" i="1"/>
  <c r="K12" i="1" s="1"/>
  <c r="J8" i="1"/>
  <c r="J10" i="1" s="1"/>
  <c r="I8" i="1"/>
  <c r="H8" i="1"/>
  <c r="H12" i="1" s="1"/>
  <c r="G8" i="1"/>
  <c r="G12" i="1" s="1"/>
  <c r="F8" i="1"/>
  <c r="F10" i="1" s="1"/>
  <c r="E8" i="1"/>
  <c r="D8" i="1"/>
  <c r="D12" i="1" s="1"/>
  <c r="C8" i="1"/>
  <c r="C12" i="1" s="1"/>
  <c r="B8" i="1"/>
  <c r="B10" i="1" s="1"/>
  <c r="BF7" i="1"/>
  <c r="BE7" i="1"/>
  <c r="BD7" i="1"/>
  <c r="BC7" i="1"/>
  <c r="BB7" i="1"/>
  <c r="BA7" i="1"/>
  <c r="AZ7" i="1"/>
  <c r="AY7" i="1"/>
  <c r="AX7" i="1"/>
  <c r="AW7" i="1"/>
  <c r="AV7" i="1"/>
  <c r="AU7" i="1"/>
  <c r="AF7" i="1"/>
  <c r="AE7" i="1"/>
  <c r="BE6" i="1"/>
  <c r="BA6" i="1"/>
  <c r="AZ6" i="1"/>
  <c r="AW6" i="1"/>
  <c r="AE6" i="1"/>
  <c r="AC6" i="1"/>
  <c r="AC66" i="1" s="1"/>
  <c r="AB6" i="1"/>
  <c r="AA6" i="1"/>
  <c r="AA66" i="1" s="1"/>
  <c r="Z6" i="1"/>
  <c r="Y6" i="1"/>
  <c r="Y66" i="1" s="1"/>
  <c r="X6" i="1"/>
  <c r="W6" i="1"/>
  <c r="W66" i="1" s="1"/>
  <c r="U6" i="1"/>
  <c r="S6" i="1"/>
  <c r="S66" i="1" s="1"/>
  <c r="AV66" i="1" s="1"/>
  <c r="R6" i="1"/>
  <c r="AU6" i="1" s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AF6" i="1" s="1"/>
  <c r="C6" i="1"/>
  <c r="B6" i="1"/>
  <c r="BF5" i="1"/>
  <c r="BE5" i="1"/>
  <c r="BD5" i="1"/>
  <c r="BC5" i="1"/>
  <c r="BB5" i="1"/>
  <c r="BA5" i="1"/>
  <c r="AZ5" i="1"/>
  <c r="AY5" i="1"/>
  <c r="AX5" i="1"/>
  <c r="AW5" i="1"/>
  <c r="AV5" i="1"/>
  <c r="AU5" i="1"/>
  <c r="AR5" i="1"/>
  <c r="AJ5" i="1"/>
  <c r="AF5" i="1"/>
  <c r="AE5" i="1"/>
  <c r="BF4" i="1"/>
  <c r="BE4" i="1"/>
  <c r="BD4" i="1"/>
  <c r="BC4" i="1"/>
  <c r="BB4" i="1"/>
  <c r="BA4" i="1"/>
  <c r="AZ4" i="1"/>
  <c r="AY4" i="1"/>
  <c r="AX4" i="1"/>
  <c r="AW4" i="1"/>
  <c r="AV4" i="1"/>
  <c r="AU4" i="1"/>
  <c r="AF4" i="1"/>
  <c r="AE4" i="1"/>
  <c r="AS15" i="1" l="1"/>
  <c r="U66" i="1"/>
  <c r="AY6" i="1"/>
  <c r="AX6" i="1"/>
  <c r="BC10" i="1"/>
  <c r="Z72" i="1"/>
  <c r="BC12" i="1"/>
  <c r="G22" i="1"/>
  <c r="G30" i="1"/>
  <c r="AK8" i="1" s="1"/>
  <c r="G26" i="1"/>
  <c r="G24" i="1"/>
  <c r="G17" i="1"/>
  <c r="G19" i="1" s="1"/>
  <c r="BA15" i="1"/>
  <c r="X22" i="1"/>
  <c r="X24" i="1"/>
  <c r="BA24" i="1" s="1"/>
  <c r="X30" i="1"/>
  <c r="BA30" i="1" s="1"/>
  <c r="X26" i="1"/>
  <c r="AF12" i="1"/>
  <c r="BB12" i="1"/>
  <c r="E15" i="1"/>
  <c r="E10" i="1"/>
  <c r="I15" i="1"/>
  <c r="I10" i="1"/>
  <c r="M15" i="1"/>
  <c r="M10" i="1"/>
  <c r="AY8" i="1"/>
  <c r="V15" i="1"/>
  <c r="Z68" i="1"/>
  <c r="Z70" i="1" s="1"/>
  <c r="BC8" i="1"/>
  <c r="Z15" i="1"/>
  <c r="AW12" i="1"/>
  <c r="Z74" i="1"/>
  <c r="BC14" i="1"/>
  <c r="C30" i="1"/>
  <c r="C26" i="1"/>
  <c r="C24" i="1"/>
  <c r="C22" i="1"/>
  <c r="AE15" i="1"/>
  <c r="C17" i="1"/>
  <c r="K30" i="1"/>
  <c r="AO21" i="1" s="1"/>
  <c r="K26" i="1"/>
  <c r="K24" i="1"/>
  <c r="K22" i="1"/>
  <c r="K17" i="1"/>
  <c r="K19" i="1" s="1"/>
  <c r="S30" i="1"/>
  <c r="S26" i="1"/>
  <c r="S24" i="1"/>
  <c r="S22" i="1"/>
  <c r="AW15" i="1"/>
  <c r="AV15" i="1"/>
  <c r="S17" i="1"/>
  <c r="AB75" i="1"/>
  <c r="AB82" i="1" s="1"/>
  <c r="AB30" i="1"/>
  <c r="BE15" i="1"/>
  <c r="AB26" i="1"/>
  <c r="AB24" i="1"/>
  <c r="AB22" i="1"/>
  <c r="BE22" i="1" s="1"/>
  <c r="AE29" i="1"/>
  <c r="AG29" i="1"/>
  <c r="AO29" i="1"/>
  <c r="AS29" i="1"/>
  <c r="AW29" i="1"/>
  <c r="AB89" i="1"/>
  <c r="BE29" i="1"/>
  <c r="AG14" i="1"/>
  <c r="AS14" i="1"/>
  <c r="O22" i="1"/>
  <c r="O30" i="1"/>
  <c r="O26" i="1"/>
  <c r="O24" i="1"/>
  <c r="O17" i="1"/>
  <c r="O19" i="1" s="1"/>
  <c r="AA90" i="1"/>
  <c r="AB19" i="1"/>
  <c r="AU8" i="1"/>
  <c r="Q15" i="1"/>
  <c r="Q10" i="1"/>
  <c r="AU10" i="1"/>
  <c r="AZ8" i="1"/>
  <c r="AY10" i="1"/>
  <c r="AX10" i="1"/>
  <c r="E12" i="1"/>
  <c r="V12" i="1"/>
  <c r="AZ12" i="1" s="1"/>
  <c r="BA12" i="1"/>
  <c r="AZ14" i="1"/>
  <c r="AZ15" i="1"/>
  <c r="AG15" i="1"/>
  <c r="AJ30" i="1"/>
  <c r="AJ27" i="1"/>
  <c r="AJ25" i="1"/>
  <c r="AJ23" i="1"/>
  <c r="AJ13" i="1"/>
  <c r="AJ11" i="1"/>
  <c r="AJ7" i="1"/>
  <c r="AJ20" i="1"/>
  <c r="AJ16" i="1"/>
  <c r="AJ18" i="1"/>
  <c r="AJ4" i="1"/>
  <c r="AR30" i="1"/>
  <c r="AR27" i="1"/>
  <c r="AR25" i="1"/>
  <c r="AR13" i="1"/>
  <c r="AR11" i="1"/>
  <c r="AR7" i="1"/>
  <c r="AR20" i="1"/>
  <c r="AR16" i="1"/>
  <c r="AR23" i="1"/>
  <c r="AR18" i="1"/>
  <c r="AR4" i="1"/>
  <c r="BB29" i="1"/>
  <c r="Z66" i="1"/>
  <c r="BD6" i="1"/>
  <c r="BC6" i="1"/>
  <c r="X17" i="1"/>
  <c r="AG21" i="1"/>
  <c r="J75" i="1"/>
  <c r="J72" i="1"/>
  <c r="J70" i="1"/>
  <c r="BE21" i="1"/>
  <c r="N24" i="1"/>
  <c r="F26" i="1"/>
  <c r="B29" i="1"/>
  <c r="R29" i="1"/>
  <c r="W30" i="1"/>
  <c r="AE38" i="1"/>
  <c r="C40" i="1"/>
  <c r="AE40" i="1" s="1"/>
  <c r="K42" i="1"/>
  <c r="K40" i="1"/>
  <c r="AV38" i="1"/>
  <c r="S40" i="1"/>
  <c r="AV40" i="1" s="1"/>
  <c r="AA42" i="1"/>
  <c r="BD38" i="1"/>
  <c r="AA40" i="1"/>
  <c r="BD40" i="1" s="1"/>
  <c r="BE42" i="1"/>
  <c r="C45" i="1"/>
  <c r="E84" i="1"/>
  <c r="E82" i="1"/>
  <c r="E77" i="1"/>
  <c r="E79" i="1" s="1"/>
  <c r="E86" i="1"/>
  <c r="BB6" i="1"/>
  <c r="BF6" i="1"/>
  <c r="AA68" i="1"/>
  <c r="AF8" i="1"/>
  <c r="AJ8" i="1"/>
  <c r="AR8" i="1"/>
  <c r="AW8" i="1"/>
  <c r="BA8" i="1"/>
  <c r="BE8" i="1"/>
  <c r="W10" i="1"/>
  <c r="AZ10" i="1" s="1"/>
  <c r="AA10" i="1"/>
  <c r="B12" i="1"/>
  <c r="AE12" i="1" s="1"/>
  <c r="F12" i="1"/>
  <c r="J12" i="1"/>
  <c r="N12" i="1"/>
  <c r="R12" i="1"/>
  <c r="AU12" i="1" s="1"/>
  <c r="AA12" i="1"/>
  <c r="AF14" i="1"/>
  <c r="BA14" i="1"/>
  <c r="BE14" i="1"/>
  <c r="D15" i="1"/>
  <c r="H15" i="1"/>
  <c r="L15" i="1"/>
  <c r="P15" i="1"/>
  <c r="U15" i="1"/>
  <c r="Y15" i="1"/>
  <c r="AC15" i="1"/>
  <c r="AU15" i="1"/>
  <c r="BF21" i="1"/>
  <c r="W22" i="1"/>
  <c r="AZ22" i="1" s="1"/>
  <c r="E29" i="1"/>
  <c r="I29" i="1"/>
  <c r="M29" i="1"/>
  <c r="Q29" i="1"/>
  <c r="V29" i="1"/>
  <c r="AY29" i="1" s="1"/>
  <c r="BC36" i="1"/>
  <c r="D40" i="1"/>
  <c r="AF40" i="1" s="1"/>
  <c r="D42" i="1"/>
  <c r="AF42" i="1" s="1"/>
  <c r="H45" i="1"/>
  <c r="H40" i="1"/>
  <c r="L40" i="1"/>
  <c r="P42" i="1"/>
  <c r="P40" i="1"/>
  <c r="T40" i="1"/>
  <c r="AW40" i="1" s="1"/>
  <c r="T42" i="1"/>
  <c r="X45" i="1"/>
  <c r="X40" i="1"/>
  <c r="BB40" i="1" s="1"/>
  <c r="BA38" i="1"/>
  <c r="C42" i="1"/>
  <c r="L42" i="1"/>
  <c r="BF42" i="1"/>
  <c r="O45" i="1"/>
  <c r="D45" i="1"/>
  <c r="T45" i="1"/>
  <c r="AW59" i="1"/>
  <c r="N68" i="1"/>
  <c r="AJ21" i="1"/>
  <c r="AR21" i="1"/>
  <c r="BA21" i="1"/>
  <c r="F24" i="1"/>
  <c r="N26" i="1"/>
  <c r="AF29" i="1"/>
  <c r="AA29" i="1"/>
  <c r="G45" i="1"/>
  <c r="G40" i="1"/>
  <c r="O42" i="1"/>
  <c r="O40" i="1"/>
  <c r="AZ38" i="1"/>
  <c r="W45" i="1"/>
  <c r="W40" i="1"/>
  <c r="AZ40" i="1" s="1"/>
  <c r="S42" i="1"/>
  <c r="AV42" i="1" s="1"/>
  <c r="S45" i="1"/>
  <c r="X66" i="1"/>
  <c r="AB66" i="1"/>
  <c r="AG8" i="1"/>
  <c r="AS8" i="1"/>
  <c r="AX8" i="1"/>
  <c r="BB8" i="1"/>
  <c r="BF8" i="1"/>
  <c r="X10" i="1"/>
  <c r="AB10" i="1"/>
  <c r="AB12" i="1"/>
  <c r="BB14" i="1"/>
  <c r="BF14" i="1"/>
  <c r="BD15" i="1"/>
  <c r="AU21" i="1"/>
  <c r="B22" i="1"/>
  <c r="F22" i="1"/>
  <c r="AJ22" i="1" s="1"/>
  <c r="J22" i="1"/>
  <c r="N22" i="1"/>
  <c r="AR22" i="1" s="1"/>
  <c r="R22" i="1"/>
  <c r="B24" i="1"/>
  <c r="J24" i="1"/>
  <c r="R24" i="1"/>
  <c r="B26" i="1"/>
  <c r="J26" i="1"/>
  <c r="R26" i="1"/>
  <c r="AJ28" i="1"/>
  <c r="AR28" i="1"/>
  <c r="AA88" i="1"/>
  <c r="BD28" i="1"/>
  <c r="AS28" i="1"/>
  <c r="BB28" i="1"/>
  <c r="F29" i="1"/>
  <c r="AJ29" i="1" s="1"/>
  <c r="N29" i="1"/>
  <c r="AR29" i="1" s="1"/>
  <c r="W29" i="1"/>
  <c r="AZ29" i="1" s="1"/>
  <c r="J30" i="1"/>
  <c r="BB38" i="1"/>
  <c r="AU40" i="1"/>
  <c r="BC40" i="1"/>
  <c r="W42" i="1"/>
  <c r="P45" i="1"/>
  <c r="AX44" i="1"/>
  <c r="AW44" i="1"/>
  <c r="BF44" i="1"/>
  <c r="BE44" i="1"/>
  <c r="K45" i="1"/>
  <c r="AA45" i="1"/>
  <c r="C75" i="1"/>
  <c r="C72" i="1"/>
  <c r="C70" i="1"/>
  <c r="G75" i="1"/>
  <c r="G72" i="1"/>
  <c r="G70" i="1"/>
  <c r="K75" i="1"/>
  <c r="K72" i="1"/>
  <c r="K70" i="1"/>
  <c r="O72" i="1"/>
  <c r="O75" i="1"/>
  <c r="O70" i="1"/>
  <c r="W75" i="1"/>
  <c r="W70" i="1"/>
  <c r="AV6" i="1"/>
  <c r="Y10" i="1"/>
  <c r="AC10" i="1"/>
  <c r="AC12" i="1"/>
  <c r="W26" i="1"/>
  <c r="AZ26" i="1" s="1"/>
  <c r="W24" i="1"/>
  <c r="AZ24" i="1" s="1"/>
  <c r="AA26" i="1"/>
  <c r="AA24" i="1"/>
  <c r="W17" i="1"/>
  <c r="AA17" i="1"/>
  <c r="BD21" i="1"/>
  <c r="AF28" i="1"/>
  <c r="AE28" i="1"/>
  <c r="AW28" i="1"/>
  <c r="AV28" i="1"/>
  <c r="AB88" i="1"/>
  <c r="BE28" i="1"/>
  <c r="X29" i="1"/>
  <c r="T66" i="1"/>
  <c r="AW36" i="1"/>
  <c r="AY36" i="1"/>
  <c r="AF38" i="1"/>
  <c r="AW38" i="1"/>
  <c r="BE38" i="1"/>
  <c r="AX40" i="1"/>
  <c r="G42" i="1"/>
  <c r="BA42" i="1"/>
  <c r="L54" i="1"/>
  <c r="L52" i="1"/>
  <c r="L60" i="1"/>
  <c r="AP38" i="1" s="1"/>
  <c r="L47" i="1"/>
  <c r="L49" i="1" s="1"/>
  <c r="AB54" i="1"/>
  <c r="AB47" i="1"/>
  <c r="AB52" i="1"/>
  <c r="U49" i="1"/>
  <c r="AV59" i="1"/>
  <c r="D75" i="1"/>
  <c r="D70" i="1"/>
  <c r="AF70" i="1" s="1"/>
  <c r="D72" i="1"/>
  <c r="AF68" i="1"/>
  <c r="H72" i="1"/>
  <c r="H70" i="1"/>
  <c r="H75" i="1"/>
  <c r="L75" i="1"/>
  <c r="L70" i="1"/>
  <c r="L72" i="1"/>
  <c r="P75" i="1"/>
  <c r="P72" i="1"/>
  <c r="P70" i="1"/>
  <c r="T75" i="1"/>
  <c r="T70" i="1"/>
  <c r="T72" i="1"/>
  <c r="E52" i="1"/>
  <c r="E60" i="1"/>
  <c r="E56" i="1"/>
  <c r="AI45" i="1"/>
  <c r="I52" i="1"/>
  <c r="I60" i="1"/>
  <c r="I56" i="1"/>
  <c r="I54" i="1"/>
  <c r="AM45" i="1"/>
  <c r="M52" i="1"/>
  <c r="M60" i="1"/>
  <c r="M56" i="1"/>
  <c r="AQ45" i="1"/>
  <c r="Q52" i="1"/>
  <c r="Q60" i="1"/>
  <c r="Q56" i="1"/>
  <c r="Q54" i="1"/>
  <c r="Q47" i="1"/>
  <c r="Q49" i="1" s="1"/>
  <c r="U52" i="1"/>
  <c r="U60" i="1"/>
  <c r="U56" i="1"/>
  <c r="Y52" i="1"/>
  <c r="Y56" i="1"/>
  <c r="Y54" i="1"/>
  <c r="Y47" i="1"/>
  <c r="AU38" i="1"/>
  <c r="I42" i="1"/>
  <c r="Y42" i="1"/>
  <c r="BB42" i="1" s="1"/>
  <c r="E47" i="1"/>
  <c r="E49" i="1" s="1"/>
  <c r="M47" i="1"/>
  <c r="M49" i="1" s="1"/>
  <c r="E54" i="1"/>
  <c r="U54" i="1"/>
  <c r="AP58" i="1"/>
  <c r="AX59" i="1"/>
  <c r="Z29" i="1"/>
  <c r="B45" i="1"/>
  <c r="B42" i="1"/>
  <c r="F45" i="1"/>
  <c r="F42" i="1"/>
  <c r="J45" i="1"/>
  <c r="J42" i="1"/>
  <c r="N45" i="1"/>
  <c r="N42" i="1"/>
  <c r="V45" i="1"/>
  <c r="V42" i="1"/>
  <c r="AY42" i="1" s="1"/>
  <c r="Z45" i="1"/>
  <c r="Z42" i="1"/>
  <c r="R45" i="1"/>
  <c r="AU44" i="1"/>
  <c r="AX45" i="1"/>
  <c r="BF45" i="1"/>
  <c r="AC47" i="1"/>
  <c r="AM59" i="1"/>
  <c r="AF59" i="1"/>
  <c r="AQ59" i="1"/>
  <c r="F68" i="1"/>
  <c r="V68" i="1"/>
  <c r="B68" i="1"/>
  <c r="AU65" i="1"/>
  <c r="R68" i="1"/>
  <c r="AE65" i="1"/>
  <c r="C81" i="1"/>
  <c r="AE81" i="1" s="1"/>
  <c r="AE76" i="1"/>
  <c r="AV76" i="1"/>
  <c r="S81" i="1"/>
  <c r="AV81" i="1" s="1"/>
  <c r="G89" i="1"/>
  <c r="W89" i="1"/>
  <c r="BC51" i="1"/>
  <c r="AM58" i="1"/>
  <c r="BA59" i="1"/>
  <c r="E70" i="1"/>
  <c r="E72" i="1"/>
  <c r="I70" i="1"/>
  <c r="I75" i="1"/>
  <c r="M75" i="1"/>
  <c r="M70" i="1"/>
  <c r="M72" i="1"/>
  <c r="Q75" i="1"/>
  <c r="Q70" i="1"/>
  <c r="U75" i="1"/>
  <c r="U70" i="1"/>
  <c r="U72" i="1"/>
  <c r="AV67" i="1"/>
  <c r="R74" i="1"/>
  <c r="AU74" i="1" s="1"/>
  <c r="AU69" i="1"/>
  <c r="AE69" i="1"/>
  <c r="O89" i="1"/>
  <c r="B59" i="1"/>
  <c r="AE59" i="1" s="1"/>
  <c r="F59" i="1"/>
  <c r="J59" i="1"/>
  <c r="N59" i="1"/>
  <c r="AU58" i="1"/>
  <c r="R59" i="1"/>
  <c r="AU59" i="1" s="1"/>
  <c r="AY58" i="1"/>
  <c r="V59" i="1"/>
  <c r="AY59" i="1" s="1"/>
  <c r="BC58" i="1"/>
  <c r="Z59" i="1"/>
  <c r="BD59" i="1" s="1"/>
  <c r="Y59" i="1"/>
  <c r="BB59" i="1" s="1"/>
  <c r="BA60" i="1"/>
  <c r="BE60" i="1"/>
  <c r="AF64" i="1"/>
  <c r="C66" i="1"/>
  <c r="AE66" i="1" s="1"/>
  <c r="G66" i="1"/>
  <c r="K66" i="1"/>
  <c r="O66" i="1"/>
  <c r="S68" i="1"/>
  <c r="AE74" i="1"/>
  <c r="AF69" i="1"/>
  <c r="AF81" i="1"/>
  <c r="AU85" i="1"/>
  <c r="D66" i="1"/>
  <c r="AF66" i="1" s="1"/>
  <c r="H66" i="1"/>
  <c r="L66" i="1"/>
  <c r="P66" i="1"/>
  <c r="AE78" i="1"/>
  <c r="AV78" i="1"/>
  <c r="R81" i="1"/>
  <c r="AU81" i="1" s="1"/>
  <c r="AF83" i="1"/>
  <c r="C88" i="1"/>
  <c r="AE83" i="1"/>
  <c r="K89" i="1"/>
  <c r="AV83" i="1"/>
  <c r="S88" i="1"/>
  <c r="E66" i="1"/>
  <c r="I66" i="1"/>
  <c r="M66" i="1"/>
  <c r="Q66" i="1"/>
  <c r="AU66" i="1" s="1"/>
  <c r="AV69" i="1"/>
  <c r="L89" i="1"/>
  <c r="T89" i="1"/>
  <c r="E88" i="1"/>
  <c r="E89" i="1" s="1"/>
  <c r="I88" i="1"/>
  <c r="I89" i="1" s="1"/>
  <c r="M88" i="1"/>
  <c r="M89" i="1" s="1"/>
  <c r="Q88" i="1"/>
  <c r="Q89" i="1" s="1"/>
  <c r="U88" i="1"/>
  <c r="U89" i="1" s="1"/>
  <c r="Y88" i="1"/>
  <c r="Y89" i="1" s="1"/>
  <c r="AE87" i="1"/>
  <c r="AV87" i="1"/>
  <c r="B88" i="1"/>
  <c r="B89" i="1" s="1"/>
  <c r="F88" i="1"/>
  <c r="F89" i="1" s="1"/>
  <c r="J88" i="1"/>
  <c r="J89" i="1" s="1"/>
  <c r="N88" i="1"/>
  <c r="N89" i="1" s="1"/>
  <c r="R88" i="1"/>
  <c r="V88" i="1"/>
  <c r="V89" i="1" s="1"/>
  <c r="AF85" i="1"/>
  <c r="D88" i="1"/>
  <c r="S72" i="1" l="1"/>
  <c r="AV72" i="1" s="1"/>
  <c r="AV68" i="1"/>
  <c r="S75" i="1"/>
  <c r="S70" i="1"/>
  <c r="AV70" i="1" s="1"/>
  <c r="V75" i="1"/>
  <c r="V70" i="1"/>
  <c r="Z56" i="1"/>
  <c r="BC56" i="1" s="1"/>
  <c r="BC45" i="1"/>
  <c r="Z54" i="1"/>
  <c r="BC54" i="1" s="1"/>
  <c r="Z47" i="1"/>
  <c r="Z52" i="1"/>
  <c r="BC52" i="1" s="1"/>
  <c r="F60" i="1"/>
  <c r="F56" i="1"/>
  <c r="F54" i="1"/>
  <c r="F52" i="1"/>
  <c r="AJ52" i="1" s="1"/>
  <c r="F47" i="1"/>
  <c r="F49" i="1" s="1"/>
  <c r="T90" i="1"/>
  <c r="T86" i="1"/>
  <c r="T84" i="1"/>
  <c r="T82" i="1"/>
  <c r="T77" i="1"/>
  <c r="T79" i="1" s="1"/>
  <c r="AA84" i="1"/>
  <c r="BD24" i="1"/>
  <c r="AA54" i="1"/>
  <c r="AA47" i="1"/>
  <c r="AA56" i="1"/>
  <c r="BD45" i="1"/>
  <c r="AA52" i="1"/>
  <c r="AN30" i="1"/>
  <c r="AN27" i="1"/>
  <c r="AN25" i="1"/>
  <c r="AN13" i="1"/>
  <c r="AN11" i="1"/>
  <c r="AN7" i="1"/>
  <c r="AN23" i="1"/>
  <c r="AN20" i="1"/>
  <c r="AN16" i="1"/>
  <c r="AN18" i="1"/>
  <c r="AN4" i="1"/>
  <c r="AN9" i="1"/>
  <c r="AN5" i="1"/>
  <c r="S89" i="1"/>
  <c r="AV89" i="1" s="1"/>
  <c r="AV88" i="1"/>
  <c r="F75" i="1"/>
  <c r="F72" i="1"/>
  <c r="F70" i="1"/>
  <c r="AX60" i="1"/>
  <c r="AB49" i="1"/>
  <c r="BE47" i="1"/>
  <c r="AC72" i="1"/>
  <c r="BF12" i="1"/>
  <c r="W90" i="1"/>
  <c r="W86" i="1"/>
  <c r="W84" i="1"/>
  <c r="W82" i="1"/>
  <c r="K54" i="1"/>
  <c r="K60" i="1"/>
  <c r="AO45" i="1" s="1"/>
  <c r="K56" i="1"/>
  <c r="K47" i="1"/>
  <c r="K49" i="1" s="1"/>
  <c r="K52" i="1"/>
  <c r="AO52" i="1" s="1"/>
  <c r="BA10" i="1"/>
  <c r="W54" i="1"/>
  <c r="W47" i="1"/>
  <c r="W52" i="1"/>
  <c r="AZ52" i="1" s="1"/>
  <c r="AZ45" i="1"/>
  <c r="W56" i="1"/>
  <c r="T54" i="1"/>
  <c r="T47" i="1"/>
  <c r="T52" i="1"/>
  <c r="AX52" i="1" s="1"/>
  <c r="T60" i="1"/>
  <c r="T56" i="1"/>
  <c r="AW45" i="1"/>
  <c r="AE42" i="1"/>
  <c r="U30" i="1"/>
  <c r="AX30" i="1" s="1"/>
  <c r="U26" i="1"/>
  <c r="U24" i="1"/>
  <c r="U17" i="1"/>
  <c r="U22" i="1"/>
  <c r="AX15" i="1"/>
  <c r="AA72" i="1"/>
  <c r="BD12" i="1"/>
  <c r="X19" i="1"/>
  <c r="BA17" i="1"/>
  <c r="AB77" i="1"/>
  <c r="AB84" i="1"/>
  <c r="BE24" i="1"/>
  <c r="AE24" i="1"/>
  <c r="E30" i="1"/>
  <c r="E26" i="1"/>
  <c r="E24" i="1"/>
  <c r="E17" i="1"/>
  <c r="E19" i="1" s="1"/>
  <c r="AI15" i="1"/>
  <c r="E22" i="1"/>
  <c r="AI22" i="1" s="1"/>
  <c r="AK22" i="1"/>
  <c r="R89" i="1"/>
  <c r="AU89" i="1" s="1"/>
  <c r="AU88" i="1"/>
  <c r="AV74" i="1"/>
  <c r="AN59" i="1"/>
  <c r="Q84" i="1"/>
  <c r="Q82" i="1"/>
  <c r="Q77" i="1"/>
  <c r="Q79" i="1" s="1"/>
  <c r="Q86" i="1"/>
  <c r="Q90" i="1"/>
  <c r="I84" i="1"/>
  <c r="I82" i="1"/>
  <c r="AM82" i="1" s="1"/>
  <c r="I77" i="1"/>
  <c r="I79" i="1" s="1"/>
  <c r="I86" i="1"/>
  <c r="I90" i="1"/>
  <c r="BF47" i="1"/>
  <c r="AC49" i="1"/>
  <c r="BF49" i="1" s="1"/>
  <c r="R60" i="1"/>
  <c r="AU60" i="1" s="1"/>
  <c r="R56" i="1"/>
  <c r="AU56" i="1" s="1"/>
  <c r="AU45" i="1"/>
  <c r="R52" i="1"/>
  <c r="AU52" i="1" s="1"/>
  <c r="R54" i="1"/>
  <c r="AU54" i="1" s="1"/>
  <c r="R47" i="1"/>
  <c r="V60" i="1"/>
  <c r="V56" i="1"/>
  <c r="AY56" i="1" s="1"/>
  <c r="V54" i="1"/>
  <c r="AY54" i="1" s="1"/>
  <c r="V52" i="1"/>
  <c r="AY52" i="1" s="1"/>
  <c r="V47" i="1"/>
  <c r="AY45" i="1"/>
  <c r="J60" i="1"/>
  <c r="J56" i="1"/>
  <c r="J54" i="1"/>
  <c r="AN45" i="1"/>
  <c r="J52" i="1"/>
  <c r="AN52" i="1" s="1"/>
  <c r="J47" i="1"/>
  <c r="J49" i="1" s="1"/>
  <c r="B60" i="1"/>
  <c r="B56" i="1"/>
  <c r="B52" i="1"/>
  <c r="B47" i="1"/>
  <c r="B49" i="1" s="1"/>
  <c r="B54" i="1"/>
  <c r="BB56" i="1"/>
  <c r="AQ57" i="1"/>
  <c r="AQ53" i="1"/>
  <c r="AQ48" i="1"/>
  <c r="AQ60" i="1"/>
  <c r="AQ50" i="1"/>
  <c r="AQ55" i="1"/>
  <c r="AQ46" i="1"/>
  <c r="AQ58" i="1"/>
  <c r="AQ38" i="1"/>
  <c r="AQ35" i="1"/>
  <c r="AQ41" i="1"/>
  <c r="AQ39" i="1"/>
  <c r="AQ43" i="1"/>
  <c r="AQ34" i="1"/>
  <c r="AQ37" i="1"/>
  <c r="AQ51" i="1"/>
  <c r="AQ44" i="1"/>
  <c r="L90" i="1"/>
  <c r="L86" i="1"/>
  <c r="L77" i="1"/>
  <c r="L79" i="1" s="1"/>
  <c r="L84" i="1"/>
  <c r="L82" i="1"/>
  <c r="AP82" i="1" s="1"/>
  <c r="BE54" i="1"/>
  <c r="BA29" i="1"/>
  <c r="AA77" i="1"/>
  <c r="AA19" i="1"/>
  <c r="BE19" i="1" s="1"/>
  <c r="AA75" i="1"/>
  <c r="AA82" i="1" s="1"/>
  <c r="AC70" i="1"/>
  <c r="BF10" i="1"/>
  <c r="G90" i="1"/>
  <c r="G86" i="1"/>
  <c r="G77" i="1"/>
  <c r="G79" i="1" s="1"/>
  <c r="G84" i="1"/>
  <c r="G82" i="1"/>
  <c r="AK82" i="1" s="1"/>
  <c r="C90" i="1"/>
  <c r="C86" i="1"/>
  <c r="C84" i="1"/>
  <c r="C82" i="1"/>
  <c r="C77" i="1"/>
  <c r="P54" i="1"/>
  <c r="P47" i="1"/>
  <c r="P49" i="1" s="1"/>
  <c r="P52" i="1"/>
  <c r="P60" i="1"/>
  <c r="P56" i="1"/>
  <c r="AZ42" i="1"/>
  <c r="AK28" i="1"/>
  <c r="AN28" i="1"/>
  <c r="AO8" i="1"/>
  <c r="G54" i="1"/>
  <c r="G52" i="1"/>
  <c r="AK52" i="1" s="1"/>
  <c r="G60" i="1"/>
  <c r="AK45" i="1" s="1"/>
  <c r="G47" i="1"/>
  <c r="G49" i="1" s="1"/>
  <c r="G56" i="1"/>
  <c r="D54" i="1"/>
  <c r="D52" i="1"/>
  <c r="D60" i="1"/>
  <c r="D47" i="1"/>
  <c r="AH45" i="1"/>
  <c r="D56" i="1"/>
  <c r="AF45" i="1"/>
  <c r="AW42" i="1"/>
  <c r="AX42" i="1"/>
  <c r="H54" i="1"/>
  <c r="H52" i="1"/>
  <c r="H60" i="1"/>
  <c r="H47" i="1"/>
  <c r="H49" i="1" s="1"/>
  <c r="H56" i="1"/>
  <c r="AM29" i="1"/>
  <c r="P30" i="1"/>
  <c r="P26" i="1"/>
  <c r="P24" i="1"/>
  <c r="P17" i="1"/>
  <c r="P19" i="1" s="1"/>
  <c r="P22" i="1"/>
  <c r="AI82" i="1"/>
  <c r="BD42" i="1"/>
  <c r="AU29" i="1"/>
  <c r="J84" i="1"/>
  <c r="J82" i="1"/>
  <c r="AN82" i="1" s="1"/>
  <c r="J86" i="1"/>
  <c r="J90" i="1"/>
  <c r="J77" i="1"/>
  <c r="J79" i="1" s="1"/>
  <c r="AK15" i="1"/>
  <c r="AN29" i="1"/>
  <c r="AN14" i="1"/>
  <c r="Q30" i="1"/>
  <c r="AU30" i="1" s="1"/>
  <c r="Q26" i="1"/>
  <c r="Q24" i="1"/>
  <c r="Q17" i="1"/>
  <c r="Q22" i="1"/>
  <c r="AU22" i="1" s="1"/>
  <c r="AK21" i="1"/>
  <c r="AS20" i="1"/>
  <c r="AS16" i="1"/>
  <c r="AS30" i="1"/>
  <c r="AS27" i="1"/>
  <c r="AS25" i="1"/>
  <c r="AS23" i="1"/>
  <c r="AS18" i="1"/>
  <c r="AS4" i="1"/>
  <c r="AS9" i="1"/>
  <c r="AS5" i="1"/>
  <c r="AS13" i="1"/>
  <c r="AS11" i="1"/>
  <c r="AS7" i="1"/>
  <c r="AV29" i="1"/>
  <c r="AK29" i="1"/>
  <c r="AB86" i="1"/>
  <c r="BE26" i="1"/>
  <c r="AW17" i="1"/>
  <c r="AV17" i="1"/>
  <c r="S19" i="1"/>
  <c r="AW24" i="1"/>
  <c r="AV24" i="1"/>
  <c r="AO22" i="1"/>
  <c r="AE17" i="1"/>
  <c r="C19" i="1"/>
  <c r="AE26" i="1"/>
  <c r="V30" i="1"/>
  <c r="AY30" i="1" s="1"/>
  <c r="AY15" i="1"/>
  <c r="BA22" i="1"/>
  <c r="AK14" i="1"/>
  <c r="AV12" i="1"/>
  <c r="U84" i="1"/>
  <c r="U82" i="1"/>
  <c r="U77" i="1"/>
  <c r="U79" i="1" s="1"/>
  <c r="U86" i="1"/>
  <c r="U90" i="1"/>
  <c r="N60" i="1"/>
  <c r="N56" i="1"/>
  <c r="N54" i="1"/>
  <c r="N52" i="1"/>
  <c r="AR52" i="1" s="1"/>
  <c r="N47" i="1"/>
  <c r="N49" i="1" s="1"/>
  <c r="AR45" i="1"/>
  <c r="AX56" i="1"/>
  <c r="BE52" i="1"/>
  <c r="AU26" i="1"/>
  <c r="AB70" i="1"/>
  <c r="BE10" i="1"/>
  <c r="C89" i="1"/>
  <c r="AE89" i="1" s="1"/>
  <c r="AE88" i="1"/>
  <c r="AR59" i="1"/>
  <c r="M84" i="1"/>
  <c r="M82" i="1"/>
  <c r="M77" i="1"/>
  <c r="M79" i="1" s="1"/>
  <c r="M86" i="1"/>
  <c r="M90" i="1"/>
  <c r="R72" i="1"/>
  <c r="AU72" i="1" s="1"/>
  <c r="AU68" i="1"/>
  <c r="R75" i="1"/>
  <c r="R70" i="1"/>
  <c r="AU70" i="1" s="1"/>
  <c r="D90" i="1"/>
  <c r="AF90" i="1" s="1"/>
  <c r="D86" i="1"/>
  <c r="AF86" i="1" s="1"/>
  <c r="D84" i="1"/>
  <c r="D82" i="1"/>
  <c r="AF75" i="1"/>
  <c r="D77" i="1"/>
  <c r="AP57" i="1"/>
  <c r="AP53" i="1"/>
  <c r="AP48" i="1"/>
  <c r="AP60" i="1"/>
  <c r="AP41" i="1"/>
  <c r="AP55" i="1"/>
  <c r="AP59" i="1"/>
  <c r="AP51" i="1"/>
  <c r="AP46" i="1"/>
  <c r="AP37" i="1"/>
  <c r="AP34" i="1"/>
  <c r="AP35" i="1"/>
  <c r="AP50" i="1"/>
  <c r="AP43" i="1"/>
  <c r="AP39" i="1"/>
  <c r="AA86" i="1"/>
  <c r="AE72" i="1"/>
  <c r="X54" i="1"/>
  <c r="BA54" i="1" s="1"/>
  <c r="X47" i="1"/>
  <c r="BB47" i="1" s="1"/>
  <c r="X52" i="1"/>
  <c r="X56" i="1"/>
  <c r="BA56" i="1" s="1"/>
  <c r="BB45" i="1"/>
  <c r="BA45" i="1"/>
  <c r="D30" i="1"/>
  <c r="D26" i="1"/>
  <c r="AF26" i="1" s="1"/>
  <c r="D24" i="1"/>
  <c r="AF24" i="1" s="1"/>
  <c r="AF15" i="1"/>
  <c r="D17" i="1"/>
  <c r="D22" i="1"/>
  <c r="AH15" i="1"/>
  <c r="AN8" i="1"/>
  <c r="AW22" i="1"/>
  <c r="AV22" i="1"/>
  <c r="AO23" i="1"/>
  <c r="AO20" i="1"/>
  <c r="AO16" i="1"/>
  <c r="AO18" i="1"/>
  <c r="AO4" i="1"/>
  <c r="AO30" i="1"/>
  <c r="AO25" i="1"/>
  <c r="AO9" i="1"/>
  <c r="AO5" i="1"/>
  <c r="AO28" i="1"/>
  <c r="AO27" i="1"/>
  <c r="AO11" i="1"/>
  <c r="AO7" i="1"/>
  <c r="AO15" i="1"/>
  <c r="AO13" i="1"/>
  <c r="M30" i="1"/>
  <c r="M26" i="1"/>
  <c r="M24" i="1"/>
  <c r="M17" i="1"/>
  <c r="M19" i="1" s="1"/>
  <c r="AQ15" i="1"/>
  <c r="M22" i="1"/>
  <c r="AQ22" i="1" s="1"/>
  <c r="AF88" i="1"/>
  <c r="D89" i="1"/>
  <c r="BC59" i="1"/>
  <c r="AJ59" i="1"/>
  <c r="B75" i="1"/>
  <c r="AE75" i="1" s="1"/>
  <c r="B72" i="1"/>
  <c r="B70" i="1"/>
  <c r="AE70" i="1" s="1"/>
  <c r="BC42" i="1"/>
  <c r="Z89" i="1"/>
  <c r="BC29" i="1"/>
  <c r="BF52" i="1"/>
  <c r="BB52" i="1"/>
  <c r="AQ52" i="1"/>
  <c r="AM57" i="1"/>
  <c r="AM53" i="1"/>
  <c r="AM48" i="1"/>
  <c r="AM60" i="1"/>
  <c r="AM50" i="1"/>
  <c r="AM46" i="1"/>
  <c r="AM41" i="1"/>
  <c r="AM38" i="1"/>
  <c r="AM35" i="1"/>
  <c r="AM55" i="1"/>
  <c r="AM43" i="1"/>
  <c r="AM39" i="1"/>
  <c r="AM44" i="1"/>
  <c r="AM37" i="1"/>
  <c r="AM34" i="1"/>
  <c r="AI57" i="1"/>
  <c r="AI53" i="1"/>
  <c r="AI48" i="1"/>
  <c r="AI60" i="1"/>
  <c r="AI50" i="1"/>
  <c r="AI55" i="1"/>
  <c r="AI46" i="1"/>
  <c r="AI43" i="1"/>
  <c r="AI38" i="1"/>
  <c r="AI35" i="1"/>
  <c r="AI51" i="1"/>
  <c r="AI44" i="1"/>
  <c r="AI39" i="1"/>
  <c r="AI58" i="1"/>
  <c r="AI34" i="1"/>
  <c r="AI37" i="1"/>
  <c r="AI41" i="1"/>
  <c r="P90" i="1"/>
  <c r="P86" i="1"/>
  <c r="P77" i="1"/>
  <c r="P79" i="1" s="1"/>
  <c r="P84" i="1"/>
  <c r="P82" i="1"/>
  <c r="H90" i="1"/>
  <c r="H86" i="1"/>
  <c r="H84" i="1"/>
  <c r="H82" i="1"/>
  <c r="H77" i="1"/>
  <c r="H79" i="1" s="1"/>
  <c r="AF72" i="1"/>
  <c r="AZ59" i="1"/>
  <c r="BE45" i="1"/>
  <c r="AP45" i="1"/>
  <c r="W77" i="1"/>
  <c r="W19" i="1"/>
  <c r="AZ17" i="1"/>
  <c r="BB10" i="1"/>
  <c r="O90" i="1"/>
  <c r="O86" i="1"/>
  <c r="O84" i="1"/>
  <c r="O82" i="1"/>
  <c r="AS82" i="1" s="1"/>
  <c r="O77" i="1"/>
  <c r="O79" i="1" s="1"/>
  <c r="K90" i="1"/>
  <c r="K86" i="1"/>
  <c r="K77" i="1"/>
  <c r="K79" i="1" s="1"/>
  <c r="K82" i="1"/>
  <c r="AO82" i="1" s="1"/>
  <c r="K84" i="1"/>
  <c r="AE68" i="1"/>
  <c r="AM51" i="1"/>
  <c r="AP44" i="1"/>
  <c r="AU24" i="1"/>
  <c r="AB72" i="1"/>
  <c r="BE12" i="1"/>
  <c r="AI59" i="1"/>
  <c r="AA89" i="1"/>
  <c r="BD29" i="1"/>
  <c r="N72" i="1"/>
  <c r="N75" i="1"/>
  <c r="N70" i="1"/>
  <c r="AI29" i="1"/>
  <c r="AC75" i="1"/>
  <c r="AC82" i="1" s="1"/>
  <c r="AC22" i="1"/>
  <c r="BF22" i="1" s="1"/>
  <c r="AC17" i="1"/>
  <c r="BF15" i="1"/>
  <c r="L30" i="1"/>
  <c r="L26" i="1"/>
  <c r="L24" i="1"/>
  <c r="L17" i="1"/>
  <c r="L19" i="1" s="1"/>
  <c r="L22" i="1"/>
  <c r="AP22" i="1" s="1"/>
  <c r="AP15" i="1"/>
  <c r="AA70" i="1"/>
  <c r="BD10" i="1"/>
  <c r="E90" i="1"/>
  <c r="AN21" i="1"/>
  <c r="AS21" i="1"/>
  <c r="AO14" i="1"/>
  <c r="W72" i="1"/>
  <c r="BE17" i="1"/>
  <c r="AS22" i="1"/>
  <c r="BE40" i="1"/>
  <c r="AW26" i="1"/>
  <c r="AV26" i="1"/>
  <c r="AE30" i="1"/>
  <c r="AG20" i="1"/>
  <c r="AG16" i="1"/>
  <c r="AG18" i="1"/>
  <c r="AG4" i="1"/>
  <c r="AG30" i="1"/>
  <c r="AG28" i="1"/>
  <c r="AG23" i="1"/>
  <c r="AG9" i="1"/>
  <c r="AG5" i="1"/>
  <c r="AG27" i="1"/>
  <c r="AG25" i="1"/>
  <c r="AG13" i="1"/>
  <c r="AG11" i="1"/>
  <c r="AG7" i="1"/>
  <c r="Z75" i="1"/>
  <c r="Z30" i="1"/>
  <c r="Z26" i="1"/>
  <c r="Z24" i="1"/>
  <c r="Z22" i="1"/>
  <c r="Z17" i="1"/>
  <c r="BD17" i="1" s="1"/>
  <c r="BC15" i="1"/>
  <c r="I30" i="1"/>
  <c r="I26" i="1"/>
  <c r="I24" i="1"/>
  <c r="I17" i="1"/>
  <c r="I19" i="1" s="1"/>
  <c r="AM15" i="1"/>
  <c r="I22" i="1"/>
  <c r="AM22" i="1" s="1"/>
  <c r="BA26" i="1"/>
  <c r="AX54" i="1"/>
  <c r="Y49" i="1"/>
  <c r="AI52" i="1"/>
  <c r="AN22" i="1"/>
  <c r="S54" i="1"/>
  <c r="AV54" i="1" s="1"/>
  <c r="S47" i="1"/>
  <c r="S56" i="1"/>
  <c r="AV56" i="1" s="1"/>
  <c r="AV45" i="1"/>
  <c r="S60" i="1"/>
  <c r="AV60" i="1" s="1"/>
  <c r="S52" i="1"/>
  <c r="AV52" i="1" s="1"/>
  <c r="O54" i="1"/>
  <c r="O52" i="1"/>
  <c r="AS52" i="1" s="1"/>
  <c r="O47" i="1"/>
  <c r="O49" i="1" s="1"/>
  <c r="O60" i="1"/>
  <c r="AS45" i="1"/>
  <c r="O56" i="1"/>
  <c r="BA40" i="1"/>
  <c r="Y75" i="1"/>
  <c r="Y30" i="1"/>
  <c r="BB30" i="1" s="1"/>
  <c r="Y22" i="1"/>
  <c r="BB22" i="1" s="1"/>
  <c r="Y26" i="1"/>
  <c r="BB26" i="1" s="1"/>
  <c r="Y24" i="1"/>
  <c r="BB24" i="1" s="1"/>
  <c r="Y17" i="1"/>
  <c r="BB15" i="1"/>
  <c r="H30" i="1"/>
  <c r="H26" i="1"/>
  <c r="H24" i="1"/>
  <c r="H17" i="1"/>
  <c r="H19" i="1" s="1"/>
  <c r="H22" i="1"/>
  <c r="AL22" i="1" s="1"/>
  <c r="C54" i="1"/>
  <c r="AE54" i="1" s="1"/>
  <c r="C56" i="1"/>
  <c r="AE45" i="1"/>
  <c r="C47" i="1"/>
  <c r="AG45" i="1"/>
  <c r="C60" i="1"/>
  <c r="C52" i="1"/>
  <c r="V72" i="1"/>
  <c r="AY12" i="1"/>
  <c r="AB79" i="1"/>
  <c r="AN15" i="1"/>
  <c r="AB90" i="1"/>
  <c r="BE30" i="1"/>
  <c r="AW30" i="1"/>
  <c r="AV30" i="1"/>
  <c r="AE22" i="1"/>
  <c r="AG22" i="1"/>
  <c r="Y72" i="1"/>
  <c r="X75" i="1"/>
  <c r="AK20" i="1"/>
  <c r="AK16" i="1"/>
  <c r="AK30" i="1"/>
  <c r="AK27" i="1"/>
  <c r="AK25" i="1"/>
  <c r="AK18" i="1"/>
  <c r="AK4" i="1"/>
  <c r="AK23" i="1"/>
  <c r="AK9" i="1"/>
  <c r="AK5" i="1"/>
  <c r="AK13" i="1"/>
  <c r="AK7" i="1"/>
  <c r="AK11" i="1"/>
  <c r="Y77" i="1" l="1"/>
  <c r="BB17" i="1"/>
  <c r="Y19" i="1"/>
  <c r="Z90" i="1"/>
  <c r="BC30" i="1"/>
  <c r="BD30" i="1"/>
  <c r="X90" i="1"/>
  <c r="X86" i="1"/>
  <c r="X84" i="1"/>
  <c r="X82" i="1"/>
  <c r="AS55" i="1"/>
  <c r="AS60" i="1"/>
  <c r="AS57" i="1"/>
  <c r="AS43" i="1"/>
  <c r="AS50" i="1"/>
  <c r="AS37" i="1"/>
  <c r="AS34" i="1"/>
  <c r="AS46" i="1"/>
  <c r="AS53" i="1"/>
  <c r="AS48" i="1"/>
  <c r="AS39" i="1"/>
  <c r="AS41" i="1"/>
  <c r="AS35" i="1"/>
  <c r="AS44" i="1"/>
  <c r="AS59" i="1"/>
  <c r="AS38" i="1"/>
  <c r="AS51" i="1"/>
  <c r="AS58" i="1"/>
  <c r="S49" i="1"/>
  <c r="AV47" i="1"/>
  <c r="BB49" i="1"/>
  <c r="Z84" i="1"/>
  <c r="Z82" i="1"/>
  <c r="Z86" i="1"/>
  <c r="N90" i="1"/>
  <c r="N84" i="1"/>
  <c r="N82" i="1"/>
  <c r="AR82" i="1" s="1"/>
  <c r="N77" i="1"/>
  <c r="N79" i="1" s="1"/>
  <c r="N86" i="1"/>
  <c r="AL57" i="1"/>
  <c r="AL53" i="1"/>
  <c r="AL48" i="1"/>
  <c r="AL60" i="1"/>
  <c r="AL50" i="1"/>
  <c r="AL41" i="1"/>
  <c r="AL51" i="1"/>
  <c r="AL37" i="1"/>
  <c r="AL34" i="1"/>
  <c r="AL59" i="1"/>
  <c r="AL35" i="1"/>
  <c r="AL39" i="1"/>
  <c r="AL46" i="1"/>
  <c r="AL43" i="1"/>
  <c r="AL55" i="1"/>
  <c r="AL58" i="1"/>
  <c r="AL38" i="1"/>
  <c r="AL44" i="1"/>
  <c r="AF47" i="1"/>
  <c r="D49" i="1"/>
  <c r="AE86" i="1"/>
  <c r="V77" i="1"/>
  <c r="AY47" i="1"/>
  <c r="V49" i="1"/>
  <c r="T49" i="1"/>
  <c r="AW47" i="1"/>
  <c r="AX47" i="1"/>
  <c r="BD56" i="1"/>
  <c r="BE56" i="1"/>
  <c r="AJ60" i="1"/>
  <c r="AJ50" i="1"/>
  <c r="AJ55" i="1"/>
  <c r="AJ53" i="1"/>
  <c r="AJ46" i="1"/>
  <c r="AJ57" i="1"/>
  <c r="AJ39" i="1"/>
  <c r="AJ58" i="1"/>
  <c r="AJ35" i="1"/>
  <c r="AJ34" i="1"/>
  <c r="AJ37" i="1"/>
  <c r="AJ48" i="1"/>
  <c r="AJ41" i="1"/>
  <c r="AJ38" i="1"/>
  <c r="AJ43" i="1"/>
  <c r="AJ51" i="1"/>
  <c r="AJ44" i="1"/>
  <c r="AL30" i="1"/>
  <c r="AL28" i="1"/>
  <c r="AL27" i="1"/>
  <c r="AL25" i="1"/>
  <c r="AL18" i="1"/>
  <c r="AL9" i="1"/>
  <c r="AL5" i="1"/>
  <c r="AL20" i="1"/>
  <c r="AL23" i="1"/>
  <c r="AL13" i="1"/>
  <c r="AL11" i="1"/>
  <c r="AL7" i="1"/>
  <c r="AL4" i="1"/>
  <c r="AL16" i="1"/>
  <c r="AL21" i="1"/>
  <c r="AL8" i="1"/>
  <c r="AL14" i="1"/>
  <c r="AL29" i="1"/>
  <c r="BC24" i="1"/>
  <c r="AP18" i="1"/>
  <c r="AP9" i="1"/>
  <c r="AP5" i="1"/>
  <c r="AP20" i="1"/>
  <c r="AP30" i="1"/>
  <c r="AP28" i="1"/>
  <c r="AP27" i="1"/>
  <c r="AP25" i="1"/>
  <c r="AP13" i="1"/>
  <c r="AP11" i="1"/>
  <c r="AP7" i="1"/>
  <c r="AP23" i="1"/>
  <c r="AP4" i="1"/>
  <c r="AP16" i="1"/>
  <c r="AP21" i="1"/>
  <c r="AP14" i="1"/>
  <c r="AP29" i="1"/>
  <c r="AP8" i="1"/>
  <c r="AQ30" i="1"/>
  <c r="AQ27" i="1"/>
  <c r="AQ25" i="1"/>
  <c r="AQ23" i="1"/>
  <c r="AQ9" i="1"/>
  <c r="AQ5" i="1"/>
  <c r="AQ13" i="1"/>
  <c r="AQ11" i="1"/>
  <c r="AQ7" i="1"/>
  <c r="AQ20" i="1"/>
  <c r="AQ16" i="1"/>
  <c r="AQ4" i="1"/>
  <c r="AQ18" i="1"/>
  <c r="AQ8" i="1"/>
  <c r="AQ14" i="1"/>
  <c r="AQ28" i="1"/>
  <c r="AQ21" i="1"/>
  <c r="AH22" i="1"/>
  <c r="AF22" i="1"/>
  <c r="AH82" i="1"/>
  <c r="AF82" i="1"/>
  <c r="BB54" i="1"/>
  <c r="AQ82" i="1"/>
  <c r="AR60" i="1"/>
  <c r="AR50" i="1"/>
  <c r="AR55" i="1"/>
  <c r="AR53" i="1"/>
  <c r="AR46" i="1"/>
  <c r="AR57" i="1"/>
  <c r="AR48" i="1"/>
  <c r="AR41" i="1"/>
  <c r="AR39" i="1"/>
  <c r="AR43" i="1"/>
  <c r="AR35" i="1"/>
  <c r="AR34" i="1"/>
  <c r="AR37" i="1"/>
  <c r="AR44" i="1"/>
  <c r="AR38" i="1"/>
  <c r="AR58" i="1"/>
  <c r="AR51" i="1"/>
  <c r="AL45" i="1"/>
  <c r="AL52" i="1"/>
  <c r="AF60" i="1"/>
  <c r="AH57" i="1"/>
  <c r="AH53" i="1"/>
  <c r="AH48" i="1"/>
  <c r="AH60" i="1"/>
  <c r="AH41" i="1"/>
  <c r="AH55" i="1"/>
  <c r="AH46" i="1"/>
  <c r="AH37" i="1"/>
  <c r="AH34" i="1"/>
  <c r="AH50" i="1"/>
  <c r="AH43" i="1"/>
  <c r="AH35" i="1"/>
  <c r="AH51" i="1"/>
  <c r="AH39" i="1"/>
  <c r="AH38" i="1"/>
  <c r="AH58" i="1"/>
  <c r="AH59" i="1"/>
  <c r="AH44" i="1"/>
  <c r="AE90" i="1"/>
  <c r="AU47" i="1"/>
  <c r="R49" i="1"/>
  <c r="AU49" i="1" s="1"/>
  <c r="AI30" i="1"/>
  <c r="AI27" i="1"/>
  <c r="AI25" i="1"/>
  <c r="AI23" i="1"/>
  <c r="AI9" i="1"/>
  <c r="AI13" i="1"/>
  <c r="AI11" i="1"/>
  <c r="AI7" i="1"/>
  <c r="AI20" i="1"/>
  <c r="AI16" i="1"/>
  <c r="AI18" i="1"/>
  <c r="AI4" i="1"/>
  <c r="AI5" i="1"/>
  <c r="AI21" i="1"/>
  <c r="AI28" i="1"/>
  <c r="AI8" i="1"/>
  <c r="AI14" i="1"/>
  <c r="AZ30" i="1"/>
  <c r="AY22" i="1"/>
  <c r="AX22" i="1"/>
  <c r="AW56" i="1"/>
  <c r="AW54" i="1"/>
  <c r="W49" i="1"/>
  <c r="AZ47" i="1"/>
  <c r="AA49" i="1"/>
  <c r="BD49" i="1" s="1"/>
  <c r="BD47" i="1"/>
  <c r="S90" i="1"/>
  <c r="S86" i="1"/>
  <c r="AV75" i="1"/>
  <c r="S84" i="1"/>
  <c r="S82" i="1"/>
  <c r="S77" i="1"/>
  <c r="C49" i="1"/>
  <c r="AE47" i="1"/>
  <c r="Y84" i="1"/>
  <c r="Y82" i="1"/>
  <c r="Y86" i="1"/>
  <c r="Y90" i="1"/>
  <c r="BC22" i="1"/>
  <c r="BD22" i="1"/>
  <c r="Q19" i="1"/>
  <c r="AU19" i="1" s="1"/>
  <c r="AU17" i="1"/>
  <c r="C79" i="1"/>
  <c r="AY60" i="1"/>
  <c r="AZ60" i="1"/>
  <c r="X77" i="1"/>
  <c r="AY26" i="1"/>
  <c r="AX26" i="1"/>
  <c r="AO55" i="1"/>
  <c r="AO48" i="1"/>
  <c r="AO43" i="1"/>
  <c r="AO60" i="1"/>
  <c r="AO53" i="1"/>
  <c r="AO50" i="1"/>
  <c r="AO46" i="1"/>
  <c r="AO37" i="1"/>
  <c r="AO34" i="1"/>
  <c r="AO41" i="1"/>
  <c r="AO39" i="1"/>
  <c r="AO57" i="1"/>
  <c r="AO35" i="1"/>
  <c r="AO38" i="1"/>
  <c r="AO51" i="1"/>
  <c r="AO58" i="1"/>
  <c r="AO44" i="1"/>
  <c r="AO59" i="1"/>
  <c r="AG52" i="1"/>
  <c r="AE52" i="1"/>
  <c r="AL15" i="1"/>
  <c r="AM30" i="1"/>
  <c r="AM27" i="1"/>
  <c r="AM25" i="1"/>
  <c r="AM23" i="1"/>
  <c r="AM9" i="1"/>
  <c r="AM13" i="1"/>
  <c r="AM11" i="1"/>
  <c r="AM7" i="1"/>
  <c r="AM20" i="1"/>
  <c r="AM16" i="1"/>
  <c r="AM14" i="1"/>
  <c r="AM5" i="1"/>
  <c r="AM4" i="1"/>
  <c r="AM18" i="1"/>
  <c r="AM8" i="1"/>
  <c r="AM21" i="1"/>
  <c r="AM28" i="1"/>
  <c r="AG55" i="1"/>
  <c r="AE60" i="1"/>
  <c r="AG48" i="1"/>
  <c r="AG43" i="1"/>
  <c r="AG53" i="1"/>
  <c r="AG41" i="1"/>
  <c r="AG60" i="1"/>
  <c r="AG57" i="1"/>
  <c r="AG46" i="1"/>
  <c r="AG37" i="1"/>
  <c r="AG34" i="1"/>
  <c r="AG39" i="1"/>
  <c r="AG35" i="1"/>
  <c r="AG50" i="1"/>
  <c r="AG59" i="1"/>
  <c r="AG44" i="1"/>
  <c r="AG38" i="1"/>
  <c r="AG51" i="1"/>
  <c r="AG58" i="1"/>
  <c r="AE56" i="1"/>
  <c r="BC26" i="1"/>
  <c r="AL82" i="1"/>
  <c r="AF89" i="1"/>
  <c r="AF17" i="1"/>
  <c r="D19" i="1"/>
  <c r="AF30" i="1"/>
  <c r="AH18" i="1"/>
  <c r="AH23" i="1"/>
  <c r="AH9" i="1"/>
  <c r="AH5" i="1"/>
  <c r="AH30" i="1"/>
  <c r="AH28" i="1"/>
  <c r="AH27" i="1"/>
  <c r="AH25" i="1"/>
  <c r="AH13" i="1"/>
  <c r="AH11" i="1"/>
  <c r="AH7" i="1"/>
  <c r="AH20" i="1"/>
  <c r="AH4" i="1"/>
  <c r="AH16" i="1"/>
  <c r="AH21" i="1"/>
  <c r="AH8" i="1"/>
  <c r="AH14" i="1"/>
  <c r="AH29" i="1"/>
  <c r="BA52" i="1"/>
  <c r="BD26" i="1"/>
  <c r="AF84" i="1"/>
  <c r="AW19" i="1"/>
  <c r="AV19" i="1"/>
  <c r="AF56" i="1"/>
  <c r="AH52" i="1"/>
  <c r="AF52" i="1"/>
  <c r="AG82" i="1"/>
  <c r="AP52" i="1"/>
  <c r="AN60" i="1"/>
  <c r="AN50" i="1"/>
  <c r="AN55" i="1"/>
  <c r="AN46" i="1"/>
  <c r="AN48" i="1"/>
  <c r="AN57" i="1"/>
  <c r="AN43" i="1"/>
  <c r="AN39" i="1"/>
  <c r="AN38" i="1"/>
  <c r="AN41" i="1"/>
  <c r="AN37" i="1"/>
  <c r="AN35" i="1"/>
  <c r="AN34" i="1"/>
  <c r="AN53" i="1"/>
  <c r="AN51" i="1"/>
  <c r="AN58" i="1"/>
  <c r="AN44" i="1"/>
  <c r="AX17" i="1"/>
  <c r="U19" i="1"/>
  <c r="AY17" i="1"/>
  <c r="AQ29" i="1"/>
  <c r="AW60" i="1"/>
  <c r="AZ56" i="1"/>
  <c r="AZ54" i="1"/>
  <c r="F90" i="1"/>
  <c r="F77" i="1"/>
  <c r="F79" i="1" s="1"/>
  <c r="F86" i="1"/>
  <c r="F84" i="1"/>
  <c r="F82" i="1"/>
  <c r="AJ82" i="1" s="1"/>
  <c r="BD52" i="1"/>
  <c r="BD54" i="1"/>
  <c r="AM52" i="1"/>
  <c r="BC47" i="1"/>
  <c r="Z49" i="1"/>
  <c r="BC49" i="1" s="1"/>
  <c r="Z77" i="1"/>
  <c r="Z19" i="1"/>
  <c r="BC17" i="1"/>
  <c r="AC77" i="1"/>
  <c r="BF17" i="1"/>
  <c r="AC19" i="1"/>
  <c r="W79" i="1"/>
  <c r="AZ19" i="1"/>
  <c r="B77" i="1"/>
  <c r="B79" i="1" s="1"/>
  <c r="B86" i="1"/>
  <c r="B90" i="1"/>
  <c r="B84" i="1"/>
  <c r="AE84" i="1" s="1"/>
  <c r="B82" i="1"/>
  <c r="AE82" i="1" s="1"/>
  <c r="BA47" i="1"/>
  <c r="X49" i="1"/>
  <c r="BA49" i="1" s="1"/>
  <c r="AF77" i="1"/>
  <c r="D79" i="1"/>
  <c r="AF79" i="1" s="1"/>
  <c r="R77" i="1"/>
  <c r="AU75" i="1"/>
  <c r="R86" i="1"/>
  <c r="AU86" i="1" s="1"/>
  <c r="R84" i="1"/>
  <c r="AU84" i="1" s="1"/>
  <c r="R82" i="1"/>
  <c r="AU82" i="1" s="1"/>
  <c r="R90" i="1"/>
  <c r="AU90" i="1" s="1"/>
  <c r="AF54" i="1"/>
  <c r="AK55" i="1"/>
  <c r="AK57" i="1"/>
  <c r="AK43" i="1"/>
  <c r="AK50" i="1"/>
  <c r="AK60" i="1"/>
  <c r="AK53" i="1"/>
  <c r="AK48" i="1"/>
  <c r="AK41" i="1"/>
  <c r="AK37" i="1"/>
  <c r="AK34" i="1"/>
  <c r="AK35" i="1"/>
  <c r="AK39" i="1"/>
  <c r="AK46" i="1"/>
  <c r="AK44" i="1"/>
  <c r="AK38" i="1"/>
  <c r="AK59" i="1"/>
  <c r="AK58" i="1"/>
  <c r="AK51" i="1"/>
  <c r="BD19" i="1"/>
  <c r="BA19" i="1"/>
  <c r="AY24" i="1"/>
  <c r="AX24" i="1"/>
  <c r="AW52" i="1"/>
  <c r="AJ45" i="1"/>
  <c r="V90" i="1"/>
  <c r="V82" i="1"/>
  <c r="V86" i="1"/>
  <c r="V84" i="1"/>
  <c r="AA79" i="1" l="1"/>
  <c r="AE79" i="1"/>
  <c r="AV77" i="1"/>
  <c r="S79" i="1"/>
  <c r="AE77" i="1"/>
  <c r="AV82" i="1"/>
  <c r="AV90" i="1"/>
  <c r="AX19" i="1"/>
  <c r="AY19" i="1"/>
  <c r="AW49" i="1"/>
  <c r="AX49" i="1"/>
  <c r="AV86" i="1"/>
  <c r="BE49" i="1"/>
  <c r="V79" i="1"/>
  <c r="AY49" i="1"/>
  <c r="Y79" i="1"/>
  <c r="BB19" i="1"/>
  <c r="X79" i="1"/>
  <c r="AU77" i="1"/>
  <c r="R79" i="1"/>
  <c r="AU79" i="1" s="1"/>
  <c r="AC79" i="1"/>
  <c r="BF19" i="1"/>
  <c r="Z79" i="1"/>
  <c r="BC19" i="1"/>
  <c r="AV84" i="1"/>
  <c r="AZ49" i="1"/>
  <c r="AV49" i="1"/>
  <c r="AV79" i="1" l="1"/>
</calcChain>
</file>

<file path=xl/sharedStrings.xml><?xml version="1.0" encoding="utf-8"?>
<sst xmlns="http://schemas.openxmlformats.org/spreadsheetml/2006/main" count="95" uniqueCount="34">
  <si>
    <t>การส่งออก</t>
  </si>
  <si>
    <t>อัตราขยายตัว</t>
  </si>
  <si>
    <t>มูลค่า : ล้านบาท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</si>
  <si>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</si>
  <si>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</si>
  <si>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</si>
  <si>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</si>
  <si>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</si>
  <si>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</si>
  <si>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</si>
  <si>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</si>
  <si>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</si>
  <si>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</si>
  <si>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</si>
  <si>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</si>
  <si>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</si>
  <si>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</si>
  <si>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</si>
  <si>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</si>
  <si>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</si>
  <si>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</si>
  <si>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</si>
  <si>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</si>
  <si>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</si>
  <si>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</si>
  <si>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</si>
  <si>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</si>
  <si>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</si>
  <si>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</si>
  <si>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</si>
  <si>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</si>
  <si>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</si>
  <si>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</si>
  <si>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 xml:space="preserve">หมายเหตุ : ปี 2562 เป็นตัวเลขเบื้องต้น (28/06 กรมศุลกากรปรับข้อมูลปี 2561)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</si>
</sst>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"/>
    <numFmt numFmtId="165" formatCode="0.00_ ;[Red]\-0.00\ "/>
    <numFmt numFmtId="166" formatCode="#,##0.00_ ;[Red]\-#,##0.00\ "/>
    <numFmt numFmtId="167" formatCode="0.0_ ;[Red]\-0.0\ "/>
    <numFmt numFmtId="168" formatCode="#,##0_ ;[Red]\-#,##0\ "/>
  </numFmts>
  <fonts count="14" x14ac:knownFonts="1">
    <font>
      <sz val="14"/>
      <name val="Angsan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4" fontId="9" fillId="0" borderId="6" xfId="1" applyNumberFormat="1" applyFont="1" applyBorder="1" applyAlignment="1">
      <alignment vertical="center"/>
    </xf>
    <xf numFmtId="164" fontId="9" fillId="0" borderId="7" xfId="1" applyNumberFormat="1" applyFont="1" applyBorder="1" applyAlignment="1">
      <alignment vertical="center"/>
    </xf>
    <xf numFmtId="164" fontId="9" fillId="0" borderId="8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9" fontId="9" fillId="0" borderId="0" xfId="0" applyNumberFormat="1" applyFont="1" applyAlignment="1">
      <alignment vertical="center"/>
    </xf>
    <xf numFmtId="165" fontId="9" fillId="0" borderId="6" xfId="0" applyNumberFormat="1" applyFont="1" applyBorder="1" applyAlignment="1">
      <alignment vertical="center"/>
    </xf>
    <xf numFmtId="0" fontId="4" fillId="0" borderId="7" xfId="0" applyFont="1" applyBorder="1"/>
    <xf numFmtId="165" fontId="9" fillId="0" borderId="7" xfId="0" applyNumberFormat="1" applyFont="1" applyBorder="1" applyAlignment="1">
      <alignment vertical="center"/>
    </xf>
    <xf numFmtId="164" fontId="9" fillId="0" borderId="9" xfId="1" applyNumberFormat="1" applyFont="1" applyBorder="1" applyAlignment="1">
      <alignment vertical="center"/>
    </xf>
    <xf numFmtId="164" fontId="9" fillId="0" borderId="10" xfId="1" applyNumberFormat="1" applyFont="1" applyBorder="1" applyAlignment="1">
      <alignment vertical="center"/>
    </xf>
    <xf numFmtId="0" fontId="4" fillId="0" borderId="6" xfId="0" applyFont="1" applyBorder="1"/>
    <xf numFmtId="164" fontId="6" fillId="0" borderId="6" xfId="1" applyNumberFormat="1" applyFont="1" applyBorder="1" applyAlignment="1">
      <alignment horizontal="center" vertical="center"/>
    </xf>
    <xf numFmtId="164" fontId="6" fillId="0" borderId="6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5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164" fontId="12" fillId="0" borderId="6" xfId="0" applyNumberFormat="1" applyFont="1" applyBorder="1" applyAlignment="1">
      <alignment horizontal="right" vertical="center"/>
    </xf>
    <xf numFmtId="164" fontId="12" fillId="0" borderId="10" xfId="0" applyNumberFormat="1" applyFont="1" applyBorder="1" applyAlignment="1">
      <alignment horizontal="right" vertical="center"/>
    </xf>
    <xf numFmtId="166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13" fillId="2" borderId="11" xfId="0" applyNumberFormat="1" applyFont="1" applyFill="1" applyBorder="1" applyAlignment="1">
      <alignment horizontal="right" vertical="center" wrapText="1"/>
    </xf>
    <xf numFmtId="166" fontId="9" fillId="0" borderId="6" xfId="0" applyNumberFormat="1" applyFont="1" applyBorder="1" applyAlignment="1">
      <alignment vertical="center"/>
    </xf>
    <xf numFmtId="164" fontId="6" fillId="0" borderId="12" xfId="1" applyNumberFormat="1" applyFont="1" applyBorder="1" applyAlignment="1">
      <alignment vertical="center"/>
    </xf>
    <xf numFmtId="0" fontId="6" fillId="0" borderId="2" xfId="0" quotePrefix="1" applyFont="1" applyBorder="1" applyAlignment="1">
      <alignment horizontal="center" vertical="center"/>
    </xf>
    <xf numFmtId="164" fontId="6" fillId="0" borderId="2" xfId="1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9" fontId="6" fillId="0" borderId="4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vertical="center"/>
    </xf>
    <xf numFmtId="0" fontId="4" fillId="0" borderId="2" xfId="0" applyFont="1" applyBorder="1"/>
    <xf numFmtId="165" fontId="6" fillId="0" borderId="2" xfId="0" applyNumberFormat="1" applyFont="1" applyBorder="1" applyAlignment="1">
      <alignment vertical="center"/>
    </xf>
    <xf numFmtId="166" fontId="6" fillId="0" borderId="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165" fontId="9" fillId="0" borderId="13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165" fontId="9" fillId="0" borderId="15" xfId="0" applyNumberFormat="1" applyFont="1" applyBorder="1" applyAlignment="1">
      <alignment vertical="center"/>
    </xf>
    <xf numFmtId="166" fontId="9" fillId="0" borderId="0" xfId="1" applyNumberFormat="1" applyFont="1" applyBorder="1" applyAlignment="1">
      <alignment vertical="center"/>
    </xf>
    <xf numFmtId="166" fontId="9" fillId="0" borderId="0" xfId="1" applyNumberFormat="1" applyFont="1" applyBorder="1" applyAlignment="1">
      <alignment vertical="center" shrinkToFit="1"/>
    </xf>
    <xf numFmtId="166" fontId="11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5" fontId="6" fillId="0" borderId="0" xfId="0" applyNumberFormat="1" applyFont="1" applyBorder="1" applyAlignment="1">
      <alignment vertical="center"/>
    </xf>
    <xf numFmtId="167" fontId="6" fillId="0" borderId="15" xfId="0" applyNumberFormat="1" applyFont="1" applyBorder="1" applyAlignment="1">
      <alignment vertical="center"/>
    </xf>
    <xf numFmtId="166" fontId="6" fillId="0" borderId="0" xfId="1" applyNumberFormat="1" applyFont="1" applyBorder="1" applyAlignment="1">
      <alignment vertical="center" shrinkToFit="1"/>
    </xf>
    <xf numFmtId="167" fontId="9" fillId="0" borderId="6" xfId="0" applyNumberFormat="1" applyFont="1" applyBorder="1" applyAlignment="1">
      <alignment vertical="center"/>
    </xf>
    <xf numFmtId="165" fontId="6" fillId="0" borderId="15" xfId="0" applyNumberFormat="1" applyFont="1" applyBorder="1" applyAlignment="1">
      <alignment vertical="center"/>
    </xf>
    <xf numFmtId="166" fontId="6" fillId="0" borderId="0" xfId="1" applyNumberFormat="1" applyFont="1" applyBorder="1" applyAlignment="1">
      <alignment vertical="center"/>
    </xf>
    <xf numFmtId="39" fontId="9" fillId="0" borderId="0" xfId="0" applyNumberFormat="1" applyFont="1" applyBorder="1" applyAlignment="1">
      <alignment vertical="top"/>
    </xf>
    <xf numFmtId="168" fontId="6" fillId="0" borderId="15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 shrinkToFit="1"/>
    </xf>
    <xf numFmtId="166" fontId="6" fillId="0" borderId="15" xfId="0" applyNumberFormat="1" applyFont="1" applyBorder="1" applyAlignment="1">
      <alignment vertical="center"/>
    </xf>
    <xf numFmtId="2" fontId="9" fillId="0" borderId="0" xfId="0" applyNumberFormat="1" applyFont="1" applyBorder="1"/>
    <xf numFmtId="166" fontId="9" fillId="0" borderId="15" xfId="0" applyNumberFormat="1" applyFont="1" applyBorder="1" applyAlignment="1">
      <alignment vertical="center"/>
    </xf>
    <xf numFmtId="166" fontId="11" fillId="0" borderId="0" xfId="0" applyNumberFormat="1" applyFont="1" applyBorder="1" applyAlignment="1">
      <alignment vertical="center"/>
    </xf>
    <xf numFmtId="166" fontId="6" fillId="0" borderId="4" xfId="0" applyNumberFormat="1" applyFont="1" applyBorder="1" applyAlignment="1">
      <alignment vertical="center"/>
    </xf>
    <xf numFmtId="166" fontId="6" fillId="0" borderId="14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9" fillId="0" borderId="0" xfId="0" applyFont="1"/>
    <xf numFmtId="0" fontId="1" fillId="0" borderId="0" xfId="0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U94"/>
  <sheetViews>
    <sheetView tabSelected="1" zoomScale="106" zoomScaleNormal="106" workbookViewId="0">
      <selection activeCell="AC50" sqref="AC50"/>
    </sheetView>
  </sheetViews>
  <sheetFormatPr defaultRowHeight="21" x14ac:dyDescent="0.45"/>
  <cols>
    <col min="1" max="1" width="6.33203125" customWidth="1"/>
    <col min="2" max="3" width="9" hidden="1" customWidth="1"/>
    <col min="4" max="18" width="9.33203125" hidden="1" customWidth="1"/>
    <col min="19" max="20" width="0" hidden="1" customWidth="1"/>
    <col min="21" max="21" width="11" hidden="1" customWidth="1"/>
    <col min="22" max="23" width="10.6640625" hidden="1" customWidth="1"/>
    <col min="24" max="26" width="10.6640625" customWidth="1"/>
    <col min="27" max="27" width="10.83203125" customWidth="1"/>
    <col min="28" max="28" width="11" bestFit="1" customWidth="1"/>
    <col min="29" max="29" width="10.33203125" customWidth="1"/>
    <col min="30" max="30" width="2" customWidth="1"/>
    <col min="31" max="43" width="5.83203125" hidden="1" customWidth="1"/>
    <col min="44" max="46" width="6.33203125" hidden="1" customWidth="1"/>
    <col min="47" max="50" width="6.6640625" hidden="1" customWidth="1"/>
    <col min="51" max="52" width="6.33203125" hidden="1" customWidth="1"/>
    <col min="53" max="56" width="6.33203125" customWidth="1"/>
    <col min="57" max="57" width="6" customWidth="1"/>
    <col min="58" max="58" width="6.5" customWidth="1"/>
    <col min="62" max="73" width="10.33203125" bestFit="1" customWidth="1"/>
  </cols>
  <sheetData>
    <row r="1" spans="1:58" ht="12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3"/>
      <c r="AG1" s="1" t="s">
        <v>1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2" customHeight="1" x14ac:dyDescent="0.55000000000000004">
      <c r="A2" s="4"/>
      <c r="B2" s="5"/>
      <c r="C2" s="6"/>
      <c r="D2" s="6"/>
      <c r="E2" s="7"/>
      <c r="F2" s="6"/>
      <c r="G2" s="8"/>
      <c r="H2" s="8"/>
      <c r="I2" s="8"/>
      <c r="J2" s="8"/>
      <c r="K2" s="9"/>
      <c r="L2" s="9"/>
      <c r="M2" s="9"/>
      <c r="N2" s="6"/>
      <c r="O2" s="9"/>
      <c r="P2" s="9"/>
      <c r="Q2" s="6"/>
      <c r="R2" s="6"/>
      <c r="S2" s="9"/>
      <c r="T2" s="6"/>
      <c r="U2" s="10"/>
      <c r="V2" s="6"/>
      <c r="W2" s="10"/>
      <c r="Y2" s="10"/>
      <c r="AA2" s="11" t="s">
        <v>2</v>
      </c>
      <c r="AB2" s="11"/>
      <c r="AC2" s="11"/>
      <c r="AD2" s="9"/>
      <c r="AE2" s="12"/>
      <c r="AF2" s="12"/>
      <c r="AG2" s="6"/>
      <c r="AH2" s="6"/>
      <c r="AI2" s="6"/>
      <c r="AJ2" s="6"/>
      <c r="AK2" s="6"/>
      <c r="AL2" s="8"/>
      <c r="AM2" s="8"/>
      <c r="AN2" s="8"/>
      <c r="AO2" s="8"/>
      <c r="AP2" s="9"/>
      <c r="AQ2" s="9"/>
      <c r="AR2" s="9"/>
      <c r="AS2" s="9"/>
      <c r="AT2" s="9" t="s">
        <v>3</v>
      </c>
      <c r="AU2" s="9"/>
      <c r="AV2" s="9"/>
      <c r="AW2" s="6"/>
      <c r="AX2" s="6"/>
      <c r="AY2" s="6"/>
      <c r="AZ2" s="6"/>
      <c r="BB2" s="13"/>
      <c r="BC2" s="11" t="s">
        <v>3</v>
      </c>
      <c r="BD2" s="11"/>
      <c r="BE2" s="11"/>
      <c r="BF2" s="11"/>
    </row>
    <row r="3" spans="1:58" ht="11.85" customHeight="1" x14ac:dyDescent="0.45">
      <c r="A3" s="14"/>
      <c r="B3" s="15">
        <v>2535</v>
      </c>
      <c r="C3" s="16">
        <v>2536</v>
      </c>
      <c r="D3" s="16">
        <v>2537</v>
      </c>
      <c r="E3" s="16">
        <v>2538</v>
      </c>
      <c r="F3" s="16">
        <v>2539</v>
      </c>
      <c r="G3" s="16">
        <v>2540</v>
      </c>
      <c r="H3" s="16">
        <v>2541</v>
      </c>
      <c r="I3" s="16">
        <v>2542</v>
      </c>
      <c r="J3" s="16">
        <v>2543</v>
      </c>
      <c r="K3" s="16">
        <v>2544</v>
      </c>
      <c r="L3" s="16">
        <v>2545</v>
      </c>
      <c r="M3" s="15">
        <v>2546</v>
      </c>
      <c r="N3" s="15">
        <v>2547</v>
      </c>
      <c r="O3" s="15">
        <v>2548</v>
      </c>
      <c r="P3" s="15">
        <v>2549</v>
      </c>
      <c r="Q3" s="15">
        <v>2550</v>
      </c>
      <c r="R3" s="17">
        <v>2551</v>
      </c>
      <c r="S3" s="15">
        <v>2552</v>
      </c>
      <c r="T3" s="17">
        <v>2553</v>
      </c>
      <c r="U3" s="17">
        <v>2554</v>
      </c>
      <c r="V3" s="17">
        <v>2555</v>
      </c>
      <c r="W3" s="17">
        <v>2556</v>
      </c>
      <c r="X3" s="17">
        <v>2557</v>
      </c>
      <c r="Y3" s="17">
        <v>2558</v>
      </c>
      <c r="Z3" s="17">
        <v>2559</v>
      </c>
      <c r="AA3" s="17">
        <v>2560</v>
      </c>
      <c r="AB3" s="17">
        <v>2561</v>
      </c>
      <c r="AC3" s="17">
        <v>2562</v>
      </c>
      <c r="AD3" s="18"/>
      <c r="AE3" s="19">
        <v>2536</v>
      </c>
      <c r="AF3" s="19">
        <v>2537</v>
      </c>
      <c r="AG3" s="20">
        <v>2536</v>
      </c>
      <c r="AH3" s="20">
        <v>2537</v>
      </c>
      <c r="AI3" s="20">
        <v>2538</v>
      </c>
      <c r="AJ3" s="20">
        <v>2539</v>
      </c>
      <c r="AK3" s="20">
        <v>2540</v>
      </c>
      <c r="AL3" s="20">
        <v>2541</v>
      </c>
      <c r="AM3" s="20">
        <v>2542</v>
      </c>
      <c r="AN3" s="20">
        <v>2543</v>
      </c>
      <c r="AO3" s="20">
        <v>2544</v>
      </c>
      <c r="AP3" s="20">
        <v>2545</v>
      </c>
      <c r="AQ3" s="20">
        <v>2546</v>
      </c>
      <c r="AR3" s="21">
        <v>2547</v>
      </c>
      <c r="AS3" s="15">
        <v>2548</v>
      </c>
      <c r="AT3" s="15">
        <v>2549</v>
      </c>
      <c r="AU3" s="17">
        <v>2551</v>
      </c>
      <c r="AV3" s="17">
        <v>2552</v>
      </c>
      <c r="AW3" s="17">
        <v>2553</v>
      </c>
      <c r="AX3" s="17">
        <v>2554</v>
      </c>
      <c r="AY3" s="17">
        <v>2555</v>
      </c>
      <c r="AZ3" s="17">
        <v>2556</v>
      </c>
      <c r="BA3" s="17">
        <v>2557</v>
      </c>
      <c r="BB3" s="17">
        <v>2558</v>
      </c>
      <c r="BC3" s="17">
        <v>2559</v>
      </c>
      <c r="BD3" s="17">
        <v>2560</v>
      </c>
      <c r="BE3" s="17">
        <v>2561</v>
      </c>
      <c r="BF3" s="17">
        <v>2562</v>
      </c>
    </row>
    <row r="4" spans="1:58" ht="11.25" customHeight="1" x14ac:dyDescent="0.5">
      <c r="A4" s="22" t="s">
        <v>4</v>
      </c>
      <c r="B4" s="23">
        <v>66226.899999999994</v>
      </c>
      <c r="C4" s="23">
        <v>61551.9</v>
      </c>
      <c r="D4" s="23">
        <v>77062.600000000006</v>
      </c>
      <c r="E4" s="23">
        <v>99967.7</v>
      </c>
      <c r="F4" s="23">
        <v>113457.1</v>
      </c>
      <c r="G4" s="23">
        <v>118901.01</v>
      </c>
      <c r="H4" s="23">
        <v>219117.16</v>
      </c>
      <c r="I4" s="24">
        <v>147221.38</v>
      </c>
      <c r="J4" s="23">
        <v>202834.76</v>
      </c>
      <c r="K4" s="23">
        <v>222427.49</v>
      </c>
      <c r="L4" s="23">
        <v>212048.46</v>
      </c>
      <c r="M4" s="23">
        <v>262100.49</v>
      </c>
      <c r="N4" s="23">
        <v>280165.15000000002</v>
      </c>
      <c r="O4" s="23">
        <v>305638.17</v>
      </c>
      <c r="P4" s="23">
        <v>362822.58</v>
      </c>
      <c r="Q4" s="23">
        <v>374037.31</v>
      </c>
      <c r="R4" s="23">
        <v>477297.17</v>
      </c>
      <c r="S4" s="23">
        <v>359880.93471100001</v>
      </c>
      <c r="T4" s="24">
        <v>445612.73</v>
      </c>
      <c r="U4" s="24">
        <v>483454.32</v>
      </c>
      <c r="V4" s="24">
        <v>488698.67</v>
      </c>
      <c r="W4" s="25">
        <v>554922.39</v>
      </c>
      <c r="X4" s="24">
        <v>576610.39</v>
      </c>
      <c r="Y4" s="24">
        <v>563090.32999999996</v>
      </c>
      <c r="Z4" s="24">
        <v>562748.36</v>
      </c>
      <c r="AA4" s="24">
        <v>609358.95878500002</v>
      </c>
      <c r="AB4" s="24">
        <v>655101.29</v>
      </c>
      <c r="AC4" s="24">
        <v>616103.91693399998</v>
      </c>
      <c r="AD4" s="26"/>
      <c r="AE4" s="27">
        <f t="shared" ref="AE4:AF18" si="0">((C4/B4)-1)*100</f>
        <v>-7.0590651230844177</v>
      </c>
      <c r="AF4" s="27">
        <f t="shared" si="0"/>
        <v>25.199384584391392</v>
      </c>
      <c r="AG4" s="28">
        <f t="shared" ref="AG4:AS5" si="1">+(C4/C$30)*100</f>
        <v>6.5420710739272661</v>
      </c>
      <c r="AH4" s="28">
        <f t="shared" si="1"/>
        <v>6.7741290096638398</v>
      </c>
      <c r="AI4" s="28">
        <f t="shared" si="1"/>
        <v>7.1085104202835483</v>
      </c>
      <c r="AJ4" s="28">
        <f t="shared" si="1"/>
        <v>8.0406761172420911</v>
      </c>
      <c r="AK4" s="28">
        <f t="shared" si="1"/>
        <v>6.581180970107317</v>
      </c>
      <c r="AL4" s="28">
        <f t="shared" si="1"/>
        <v>9.7468168781879818</v>
      </c>
      <c r="AM4" s="28">
        <f t="shared" si="1"/>
        <v>6.6488186263810398</v>
      </c>
      <c r="AN4" s="28">
        <f t="shared" si="1"/>
        <v>7.3276739113297555</v>
      </c>
      <c r="AO4" s="28">
        <f t="shared" si="1"/>
        <v>7.7105830782514051</v>
      </c>
      <c r="AP4" s="28">
        <f t="shared" si="1"/>
        <v>7.2521419530382092</v>
      </c>
      <c r="AQ4" s="28">
        <f t="shared" si="1"/>
        <v>7.8812279340313411</v>
      </c>
      <c r="AR4" s="28">
        <f t="shared" si="1"/>
        <v>7.2325143207850218</v>
      </c>
      <c r="AS4" s="28">
        <f t="shared" si="1"/>
        <v>6.8857726143005396</v>
      </c>
      <c r="AT4" s="29"/>
      <c r="AU4" s="28">
        <f t="shared" ref="AU4:BF19" si="2">((R4/Q4)-1)*100</f>
        <v>27.606834195230423</v>
      </c>
      <c r="AV4" s="28">
        <f t="shared" si="2"/>
        <v>-24.600237057554729</v>
      </c>
      <c r="AW4" s="30">
        <f t="shared" si="2"/>
        <v>23.822266483176247</v>
      </c>
      <c r="AX4" s="30">
        <f t="shared" si="2"/>
        <v>8.4920352252952913</v>
      </c>
      <c r="AY4" s="30">
        <f t="shared" si="2"/>
        <v>1.0847663953028608</v>
      </c>
      <c r="AZ4" s="30">
        <f t="shared" si="2"/>
        <v>13.551033400602464</v>
      </c>
      <c r="BA4" s="30">
        <f t="shared" si="2"/>
        <v>3.908294275168811</v>
      </c>
      <c r="BB4" s="30">
        <f t="shared" si="2"/>
        <v>-2.3447478981431513</v>
      </c>
      <c r="BC4" s="30">
        <f t="shared" si="2"/>
        <v>-6.0730931039065794E-2</v>
      </c>
      <c r="BD4" s="30">
        <f t="shared" si="2"/>
        <v>8.2826716340852702</v>
      </c>
      <c r="BE4" s="30">
        <f t="shared" si="2"/>
        <v>7.5066314453151817</v>
      </c>
      <c r="BF4" s="30">
        <f t="shared" si="2"/>
        <v>-5.952876854509026</v>
      </c>
    </row>
    <row r="5" spans="1:58" ht="11.85" customHeight="1" x14ac:dyDescent="0.5">
      <c r="A5" s="22" t="s">
        <v>5</v>
      </c>
      <c r="B5" s="23">
        <v>57986.8</v>
      </c>
      <c r="C5" s="23">
        <v>70444.399999999994</v>
      </c>
      <c r="D5" s="23">
        <v>75291.199999999997</v>
      </c>
      <c r="E5" s="23">
        <v>99718</v>
      </c>
      <c r="F5" s="23">
        <v>118110.6</v>
      </c>
      <c r="G5" s="23">
        <v>112136.23</v>
      </c>
      <c r="H5" s="23">
        <v>220784.49</v>
      </c>
      <c r="I5" s="23">
        <v>155134.35999999999</v>
      </c>
      <c r="J5" s="23">
        <v>200673.07</v>
      </c>
      <c r="K5" s="23">
        <v>226016.09</v>
      </c>
      <c r="L5" s="23">
        <v>213841.54</v>
      </c>
      <c r="M5" s="23">
        <v>258216.97</v>
      </c>
      <c r="N5" s="23">
        <v>285138.24</v>
      </c>
      <c r="O5" s="23">
        <v>297832.07</v>
      </c>
      <c r="P5" s="23">
        <v>371405.11</v>
      </c>
      <c r="Q5" s="23">
        <v>399484.81</v>
      </c>
      <c r="R5" s="31">
        <v>435553.76</v>
      </c>
      <c r="S5" s="23">
        <v>405630.09279999998</v>
      </c>
      <c r="T5" s="31">
        <v>464457.75</v>
      </c>
      <c r="U5" s="23">
        <v>557478.96</v>
      </c>
      <c r="V5" s="23">
        <v>597092.63</v>
      </c>
      <c r="W5" s="32">
        <v>529520.21</v>
      </c>
      <c r="X5" s="23">
        <v>598716.93000000005</v>
      </c>
      <c r="Y5" s="23">
        <v>557940.19999999995</v>
      </c>
      <c r="Z5" s="23">
        <v>683420.33</v>
      </c>
      <c r="AA5" s="23">
        <v>646217.20229599997</v>
      </c>
      <c r="AB5" s="23">
        <v>646578.91</v>
      </c>
      <c r="AC5" s="23">
        <v>678509.09694900003</v>
      </c>
      <c r="AD5" s="26"/>
      <c r="AE5" s="27">
        <f t="shared" si="0"/>
        <v>21.483510040216025</v>
      </c>
      <c r="AF5" s="27">
        <f t="shared" si="0"/>
        <v>6.8803197983090314</v>
      </c>
      <c r="AG5" s="28">
        <f t="shared" si="1"/>
        <v>7.4872143924096868</v>
      </c>
      <c r="AH5" s="28">
        <f t="shared" si="1"/>
        <v>6.6184154452666029</v>
      </c>
      <c r="AI5" s="28">
        <f t="shared" si="1"/>
        <v>7.0907547346776498</v>
      </c>
      <c r="AJ5" s="28">
        <f t="shared" si="1"/>
        <v>8.3704684908492624</v>
      </c>
      <c r="AK5" s="28">
        <f t="shared" si="1"/>
        <v>6.2067498243755637</v>
      </c>
      <c r="AL5" s="28">
        <f t="shared" si="1"/>
        <v>9.8209834116785988</v>
      </c>
      <c r="AM5" s="28">
        <f t="shared" si="1"/>
        <v>7.0061849872600126</v>
      </c>
      <c r="AN5" s="28">
        <f t="shared" si="1"/>
        <v>7.2495800016991661</v>
      </c>
      <c r="AO5" s="28">
        <f t="shared" si="1"/>
        <v>7.8349840613970265</v>
      </c>
      <c r="AP5" s="28">
        <f t="shared" si="1"/>
        <v>7.3134660045929998</v>
      </c>
      <c r="AQ5" s="28">
        <f t="shared" si="1"/>
        <v>7.7644524701382016</v>
      </c>
      <c r="AR5" s="28">
        <f t="shared" si="1"/>
        <v>7.360895543944121</v>
      </c>
      <c r="AS5" s="28">
        <f t="shared" si="1"/>
        <v>6.7099077031721581</v>
      </c>
      <c r="AT5" s="33"/>
      <c r="AU5" s="28">
        <f t="shared" si="2"/>
        <v>9.0288664542714336</v>
      </c>
      <c r="AV5" s="28">
        <f t="shared" si="2"/>
        <v>-6.8702580365739507</v>
      </c>
      <c r="AW5" s="28">
        <f t="shared" si="2"/>
        <v>14.50278424707645</v>
      </c>
      <c r="AX5" s="28">
        <f t="shared" si="2"/>
        <v>20.027916425121539</v>
      </c>
      <c r="AY5" s="28">
        <f t="shared" si="2"/>
        <v>7.1058592058792724</v>
      </c>
      <c r="AZ5" s="28">
        <f t="shared" si="2"/>
        <v>-11.316907395088771</v>
      </c>
      <c r="BA5" s="28">
        <f t="shared" si="2"/>
        <v>13.067814729866512</v>
      </c>
      <c r="BB5" s="28">
        <f t="shared" si="2"/>
        <v>-6.8106859780965419</v>
      </c>
      <c r="BC5" s="28">
        <f t="shared" si="2"/>
        <v>22.48988870133395</v>
      </c>
      <c r="BD5" s="28">
        <f t="shared" si="2"/>
        <v>-5.4436671065960169</v>
      </c>
      <c r="BE5" s="28">
        <f t="shared" si="2"/>
        <v>5.5973085011506996E-2</v>
      </c>
      <c r="BF5" s="28">
        <f t="shared" si="2"/>
        <v>4.9383279372660072</v>
      </c>
    </row>
    <row r="6" spans="1:58" ht="12" hidden="1" customHeight="1" x14ac:dyDescent="0.5">
      <c r="A6" s="34" t="s">
        <v>6</v>
      </c>
      <c r="B6" s="35">
        <f t="shared" ref="B6:U6" si="3">+B4+B5</f>
        <v>124213.7</v>
      </c>
      <c r="C6" s="35">
        <f t="shared" si="3"/>
        <v>131996.29999999999</v>
      </c>
      <c r="D6" s="35">
        <f t="shared" si="3"/>
        <v>152353.79999999999</v>
      </c>
      <c r="E6" s="35">
        <f t="shared" si="3"/>
        <v>199685.7</v>
      </c>
      <c r="F6" s="35">
        <f t="shared" si="3"/>
        <v>231567.7</v>
      </c>
      <c r="G6" s="35">
        <f t="shared" si="3"/>
        <v>231037.24</v>
      </c>
      <c r="H6" s="35">
        <f t="shared" si="3"/>
        <v>439901.65</v>
      </c>
      <c r="I6" s="35">
        <f t="shared" si="3"/>
        <v>302355.74</v>
      </c>
      <c r="J6" s="35">
        <f t="shared" si="3"/>
        <v>403507.83</v>
      </c>
      <c r="K6" s="35">
        <f t="shared" si="3"/>
        <v>448443.57999999996</v>
      </c>
      <c r="L6" s="35">
        <f t="shared" si="3"/>
        <v>425890</v>
      </c>
      <c r="M6" s="35">
        <f t="shared" si="3"/>
        <v>520317.45999999996</v>
      </c>
      <c r="N6" s="35">
        <f t="shared" si="3"/>
        <v>565303.39</v>
      </c>
      <c r="O6" s="35">
        <f t="shared" si="3"/>
        <v>603470.24</v>
      </c>
      <c r="P6" s="35">
        <f t="shared" si="3"/>
        <v>734227.69</v>
      </c>
      <c r="Q6" s="35">
        <f t="shared" si="3"/>
        <v>773522.12</v>
      </c>
      <c r="R6" s="35">
        <f t="shared" si="3"/>
        <v>912850.92999999993</v>
      </c>
      <c r="S6" s="35">
        <f t="shared" si="3"/>
        <v>765511.02751099993</v>
      </c>
      <c r="T6" s="35">
        <v>910070.48</v>
      </c>
      <c r="U6" s="35">
        <f t="shared" si="3"/>
        <v>1040933.28</v>
      </c>
      <c r="V6" s="35">
        <v>1085842.44</v>
      </c>
      <c r="W6" s="35">
        <f t="shared" ref="W6:AC6" si="4">+W4+W5</f>
        <v>1084442.6000000001</v>
      </c>
      <c r="X6" s="35">
        <f t="shared" si="4"/>
        <v>1175327.32</v>
      </c>
      <c r="Y6" s="35">
        <f t="shared" si="4"/>
        <v>1121030.5299999998</v>
      </c>
      <c r="Z6" s="35">
        <f t="shared" si="4"/>
        <v>1246168.69</v>
      </c>
      <c r="AA6" s="35">
        <f t="shared" si="4"/>
        <v>1255576.161081</v>
      </c>
      <c r="AB6" s="35">
        <f t="shared" si="4"/>
        <v>1301680.2000000002</v>
      </c>
      <c r="AC6" s="35">
        <f t="shared" si="4"/>
        <v>1294613.013883</v>
      </c>
      <c r="AD6" s="36"/>
      <c r="AE6" s="37">
        <f t="shared" si="0"/>
        <v>6.2654924537309364</v>
      </c>
      <c r="AF6" s="37">
        <f t="shared" si="0"/>
        <v>15.422780790067602</v>
      </c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33"/>
      <c r="AU6" s="38">
        <f t="shared" si="2"/>
        <v>18.012259300354593</v>
      </c>
      <c r="AV6" s="38">
        <f t="shared" si="2"/>
        <v>-16.140631251698455</v>
      </c>
      <c r="AW6" s="38">
        <f t="shared" si="2"/>
        <v>18.88404572812281</v>
      </c>
      <c r="AX6" s="38">
        <f t="shared" si="2"/>
        <v>14.379413779029516</v>
      </c>
      <c r="AY6" s="38">
        <f t="shared" si="2"/>
        <v>4.3143168599624193</v>
      </c>
      <c r="AZ6" s="38">
        <f t="shared" si="2"/>
        <v>-0.1289174145744254</v>
      </c>
      <c r="BA6" s="38">
        <f t="shared" si="2"/>
        <v>8.3807773689451146</v>
      </c>
      <c r="BB6" s="38">
        <f t="shared" si="2"/>
        <v>-4.6197164888501234</v>
      </c>
      <c r="BC6" s="38">
        <f t="shared" si="2"/>
        <v>11.162778947688444</v>
      </c>
      <c r="BD6" s="38">
        <f t="shared" si="2"/>
        <v>0.75491152654461047</v>
      </c>
      <c r="BE6" s="38">
        <f t="shared" si="2"/>
        <v>3.6719428377253172</v>
      </c>
      <c r="BF6" s="38">
        <f t="shared" si="2"/>
        <v>-0.54292798776536255</v>
      </c>
    </row>
    <row r="7" spans="1:58" ht="11.85" customHeight="1" x14ac:dyDescent="0.5">
      <c r="A7" s="22" t="s">
        <v>7</v>
      </c>
      <c r="B7" s="23">
        <v>69150.7</v>
      </c>
      <c r="C7" s="23">
        <v>75420.100000000006</v>
      </c>
      <c r="D7" s="23">
        <v>103901.2</v>
      </c>
      <c r="E7" s="23">
        <v>128892.6</v>
      </c>
      <c r="F7" s="23">
        <v>123335.6</v>
      </c>
      <c r="G7" s="23">
        <v>129767.52</v>
      </c>
      <c r="H7" s="23">
        <v>207118.91</v>
      </c>
      <c r="I7" s="23">
        <v>177909.2</v>
      </c>
      <c r="J7" s="23">
        <v>218511.49</v>
      </c>
      <c r="K7" s="23">
        <v>256633.19</v>
      </c>
      <c r="L7" s="23">
        <v>247156.98</v>
      </c>
      <c r="M7" s="23">
        <v>283196.90000000002</v>
      </c>
      <c r="N7" s="23">
        <v>308759.55</v>
      </c>
      <c r="O7" s="23">
        <v>368058.81</v>
      </c>
      <c r="P7" s="23">
        <v>433231.24</v>
      </c>
      <c r="Q7" s="23">
        <v>458418.82</v>
      </c>
      <c r="R7" s="31">
        <v>485552.07</v>
      </c>
      <c r="S7" s="23">
        <v>404017.63607800001</v>
      </c>
      <c r="T7" s="23">
        <v>531743.34</v>
      </c>
      <c r="U7" s="23">
        <v>634701.02</v>
      </c>
      <c r="V7" s="23">
        <v>606448.88</v>
      </c>
      <c r="W7" s="32">
        <v>609818.6</v>
      </c>
      <c r="X7" s="23">
        <v>636968.32999999996</v>
      </c>
      <c r="Y7" s="23">
        <v>610463.32999999996</v>
      </c>
      <c r="Z7" s="23">
        <v>678143.66</v>
      </c>
      <c r="AA7" s="23">
        <v>726298.58022999996</v>
      </c>
      <c r="AB7" s="23">
        <v>706017.95</v>
      </c>
      <c r="AC7" s="23">
        <v>663224.74586100003</v>
      </c>
      <c r="AD7" s="26"/>
      <c r="AE7" s="27">
        <f t="shared" si="0"/>
        <v>9.0662856630518753</v>
      </c>
      <c r="AF7" s="27">
        <f t="shared" si="0"/>
        <v>37.763275307245657</v>
      </c>
      <c r="AG7" s="28">
        <f t="shared" ref="AG7:AS9" si="5">+(C7/C$30)*100</f>
        <v>8.0160588804358888</v>
      </c>
      <c r="AH7" s="28">
        <f t="shared" si="5"/>
        <v>9.1333556492888182</v>
      </c>
      <c r="AI7" s="28">
        <f t="shared" si="5"/>
        <v>9.1653042952617625</v>
      </c>
      <c r="AJ7" s="28">
        <f t="shared" si="5"/>
        <v>8.7407629255967549</v>
      </c>
      <c r="AK7" s="28">
        <f t="shared" si="5"/>
        <v>7.1826432186069793</v>
      </c>
      <c r="AL7" s="28">
        <f t="shared" si="5"/>
        <v>9.2131081279982716</v>
      </c>
      <c r="AM7" s="28">
        <f t="shared" si="5"/>
        <v>8.0347433420645125</v>
      </c>
      <c r="AN7" s="28">
        <f t="shared" si="5"/>
        <v>7.8940165117595855</v>
      </c>
      <c r="AO7" s="28">
        <f t="shared" si="5"/>
        <v>8.8963442968837967</v>
      </c>
      <c r="AP7" s="28">
        <f t="shared" si="5"/>
        <v>8.4528673476064178</v>
      </c>
      <c r="AQ7" s="28">
        <f t="shared" si="5"/>
        <v>8.515586213177551</v>
      </c>
      <c r="AR7" s="28">
        <f t="shared" si="5"/>
        <v>7.9706839592795138</v>
      </c>
      <c r="AS7" s="28">
        <f t="shared" si="5"/>
        <v>8.2920574820548278</v>
      </c>
      <c r="AT7" s="33"/>
      <c r="AU7" s="28">
        <f t="shared" si="2"/>
        <v>5.9188778506083173</v>
      </c>
      <c r="AV7" s="28">
        <f t="shared" si="2"/>
        <v>-16.792109221571227</v>
      </c>
      <c r="AW7" s="28">
        <f t="shared" si="2"/>
        <v>31.61389318592547</v>
      </c>
      <c r="AX7" s="28">
        <f t="shared" si="2"/>
        <v>19.362288580802932</v>
      </c>
      <c r="AY7" s="28">
        <f t="shared" si="2"/>
        <v>-4.4512517090330217</v>
      </c>
      <c r="AZ7" s="28">
        <f t="shared" si="2"/>
        <v>0.5556478231108164</v>
      </c>
      <c r="BA7" s="28">
        <f t="shared" si="2"/>
        <v>4.4520993620069893</v>
      </c>
      <c r="BB7" s="28">
        <f t="shared" si="2"/>
        <v>-4.1611173980973248</v>
      </c>
      <c r="BC7" s="28">
        <f t="shared" si="2"/>
        <v>11.086715069355613</v>
      </c>
      <c r="BD7" s="28">
        <f t="shared" si="2"/>
        <v>7.1009909950348726</v>
      </c>
      <c r="BE7" s="28">
        <f t="shared" si="2"/>
        <v>-2.7923268449151717</v>
      </c>
      <c r="BF7" s="28">
        <f t="shared" si="2"/>
        <v>-6.0612062538919709</v>
      </c>
    </row>
    <row r="8" spans="1:58" ht="11.25" customHeight="1" x14ac:dyDescent="0.5">
      <c r="A8" s="39" t="s">
        <v>8</v>
      </c>
      <c r="B8" s="35">
        <f t="shared" ref="B8:AC8" si="6">+B4+B5+B7</f>
        <v>193364.4</v>
      </c>
      <c r="C8" s="35">
        <f t="shared" si="6"/>
        <v>207416.4</v>
      </c>
      <c r="D8" s="35">
        <f t="shared" si="6"/>
        <v>256255</v>
      </c>
      <c r="E8" s="35">
        <f t="shared" si="6"/>
        <v>328578.30000000005</v>
      </c>
      <c r="F8" s="35">
        <f t="shared" si="6"/>
        <v>354903.30000000005</v>
      </c>
      <c r="G8" s="35">
        <f t="shared" si="6"/>
        <v>360804.76</v>
      </c>
      <c r="H8" s="35">
        <f t="shared" si="6"/>
        <v>647020.56000000006</v>
      </c>
      <c r="I8" s="35">
        <f t="shared" si="6"/>
        <v>480264.94</v>
      </c>
      <c r="J8" s="35">
        <f t="shared" si="6"/>
        <v>622019.32000000007</v>
      </c>
      <c r="K8" s="35">
        <f t="shared" si="6"/>
        <v>705076.77</v>
      </c>
      <c r="L8" s="35">
        <f t="shared" si="6"/>
        <v>673046.98</v>
      </c>
      <c r="M8" s="35">
        <f t="shared" si="6"/>
        <v>803514.36</v>
      </c>
      <c r="N8" s="35">
        <f t="shared" si="6"/>
        <v>874062.94</v>
      </c>
      <c r="O8" s="35">
        <f t="shared" si="6"/>
        <v>971529.05</v>
      </c>
      <c r="P8" s="35">
        <f t="shared" si="6"/>
        <v>1167458.93</v>
      </c>
      <c r="Q8" s="35">
        <f t="shared" si="6"/>
        <v>1231940.94</v>
      </c>
      <c r="R8" s="35">
        <f t="shared" si="6"/>
        <v>1398403</v>
      </c>
      <c r="S8" s="35">
        <f t="shared" si="6"/>
        <v>1169528.663589</v>
      </c>
      <c r="T8" s="35">
        <v>1441813.8199999998</v>
      </c>
      <c r="U8" s="35">
        <f t="shared" si="6"/>
        <v>1675634.3</v>
      </c>
      <c r="V8" s="35">
        <f>+V4+V5+V7</f>
        <v>1692240.1800000002</v>
      </c>
      <c r="W8" s="35">
        <f>+W4+W5+W7</f>
        <v>1694261.2000000002</v>
      </c>
      <c r="X8" s="35">
        <f>+X4+X5+X7</f>
        <v>1812295.65</v>
      </c>
      <c r="Y8" s="35">
        <f t="shared" si="6"/>
        <v>1731493.8599999999</v>
      </c>
      <c r="Z8" s="35">
        <f t="shared" si="6"/>
        <v>1924312.35</v>
      </c>
      <c r="AA8" s="35">
        <f t="shared" si="6"/>
        <v>1981874.741311</v>
      </c>
      <c r="AB8" s="35">
        <f t="shared" si="6"/>
        <v>2007698.1500000001</v>
      </c>
      <c r="AC8" s="35">
        <f t="shared" si="6"/>
        <v>1957837.7597440002</v>
      </c>
      <c r="AD8" s="36"/>
      <c r="AE8" s="37">
        <f t="shared" si="0"/>
        <v>7.2671081129721982</v>
      </c>
      <c r="AF8" s="37">
        <f t="shared" si="0"/>
        <v>23.546161248580155</v>
      </c>
      <c r="AG8" s="28">
        <f t="shared" si="5"/>
        <v>22.04534434677284</v>
      </c>
      <c r="AH8" s="28">
        <f t="shared" si="5"/>
        <v>22.525900104219261</v>
      </c>
      <c r="AI8" s="28">
        <f t="shared" si="5"/>
        <v>23.364569450222962</v>
      </c>
      <c r="AJ8" s="28">
        <f t="shared" si="5"/>
        <v>25.15190753368811</v>
      </c>
      <c r="AK8" s="28">
        <f t="shared" si="5"/>
        <v>19.970574013089863</v>
      </c>
      <c r="AL8" s="28">
        <f t="shared" si="5"/>
        <v>28.780908417864854</v>
      </c>
      <c r="AM8" s="28">
        <f t="shared" si="5"/>
        <v>21.689746955705566</v>
      </c>
      <c r="AN8" s="28">
        <f t="shared" si="5"/>
        <v>22.471270424788507</v>
      </c>
      <c r="AO8" s="28">
        <f t="shared" si="5"/>
        <v>24.44191143653223</v>
      </c>
      <c r="AP8" s="28">
        <f t="shared" si="5"/>
        <v>23.018475305237626</v>
      </c>
      <c r="AQ8" s="28">
        <f t="shared" si="5"/>
        <v>24.161266617347092</v>
      </c>
      <c r="AR8" s="28">
        <f t="shared" si="5"/>
        <v>22.564093824008655</v>
      </c>
      <c r="AS8" s="28">
        <f t="shared" si="5"/>
        <v>21.887737799527525</v>
      </c>
      <c r="AT8" s="33"/>
      <c r="AU8" s="38">
        <f t="shared" si="2"/>
        <v>13.512178595184942</v>
      </c>
      <c r="AV8" s="38">
        <f t="shared" si="2"/>
        <v>-16.366836771016658</v>
      </c>
      <c r="AW8" s="38">
        <f t="shared" si="2"/>
        <v>23.281614627162938</v>
      </c>
      <c r="AX8" s="38">
        <f t="shared" si="2"/>
        <v>16.217106311271202</v>
      </c>
      <c r="AY8" s="38">
        <f t="shared" si="2"/>
        <v>0.99102053473123508</v>
      </c>
      <c r="AZ8" s="38">
        <f t="shared" si="2"/>
        <v>0.11942867353498254</v>
      </c>
      <c r="BA8" s="38">
        <f t="shared" si="2"/>
        <v>6.9667209518815554</v>
      </c>
      <c r="BB8" s="38">
        <f t="shared" si="2"/>
        <v>-4.4585324695780244</v>
      </c>
      <c r="BC8" s="38">
        <f t="shared" si="2"/>
        <v>11.135961521688564</v>
      </c>
      <c r="BD8" s="38">
        <f t="shared" si="2"/>
        <v>2.9913226566882445</v>
      </c>
      <c r="BE8" s="38">
        <f t="shared" si="2"/>
        <v>1.3029788488004179</v>
      </c>
      <c r="BF8" s="28">
        <f t="shared" si="2"/>
        <v>-2.4834604871255217</v>
      </c>
    </row>
    <row r="9" spans="1:58" ht="11.25" customHeight="1" x14ac:dyDescent="0.5">
      <c r="A9" s="22" t="s">
        <v>9</v>
      </c>
      <c r="B9" s="23">
        <v>65921</v>
      </c>
      <c r="C9" s="23">
        <v>69053.600000000006</v>
      </c>
      <c r="D9" s="23">
        <v>85096</v>
      </c>
      <c r="E9" s="23">
        <v>100018.8</v>
      </c>
      <c r="F9" s="23">
        <v>107314.5</v>
      </c>
      <c r="G9" s="23">
        <v>113073.29</v>
      </c>
      <c r="H9" s="23">
        <v>169459.34</v>
      </c>
      <c r="I9" s="23">
        <v>169803.41</v>
      </c>
      <c r="J9" s="23">
        <v>197722.31</v>
      </c>
      <c r="K9" s="23">
        <v>214644.63</v>
      </c>
      <c r="L9" s="23">
        <v>212387.25</v>
      </c>
      <c r="M9" s="23">
        <v>254879.6</v>
      </c>
      <c r="N9" s="23">
        <v>284541.37</v>
      </c>
      <c r="O9" s="23">
        <v>317540.15999999997</v>
      </c>
      <c r="P9" s="23">
        <v>355196.94</v>
      </c>
      <c r="Q9" s="23">
        <v>375730.04</v>
      </c>
      <c r="R9" s="31">
        <v>438154.19</v>
      </c>
      <c r="S9" s="23">
        <v>367486.51211200003</v>
      </c>
      <c r="T9" s="23">
        <v>448078.47</v>
      </c>
      <c r="U9" s="23">
        <v>518385.45</v>
      </c>
      <c r="V9" s="23">
        <v>515373.21</v>
      </c>
      <c r="W9" s="32">
        <v>505947.91</v>
      </c>
      <c r="X9" s="23">
        <v>551207.4</v>
      </c>
      <c r="Y9" s="23">
        <v>548206.41</v>
      </c>
      <c r="Z9" s="23">
        <v>542074.06000000006</v>
      </c>
      <c r="AA9" s="23">
        <v>581621.65288199997</v>
      </c>
      <c r="AB9" s="23">
        <v>590549.75</v>
      </c>
      <c r="AC9" s="23">
        <v>582984.86627400003</v>
      </c>
      <c r="AD9" s="26"/>
      <c r="AE9" s="27">
        <f t="shared" si="0"/>
        <v>4.7520516982448857</v>
      </c>
      <c r="AF9" s="27">
        <f t="shared" si="0"/>
        <v>23.231808334395311</v>
      </c>
      <c r="AG9" s="28">
        <f t="shared" si="5"/>
        <v>7.3393925956882544</v>
      </c>
      <c r="AH9" s="28">
        <f t="shared" si="5"/>
        <v>7.480298902533189</v>
      </c>
      <c r="AI9" s="28">
        <f t="shared" si="5"/>
        <v>7.1121440427683762</v>
      </c>
      <c r="AJ9" s="28">
        <f t="shared" si="5"/>
        <v>7.6053516014755917</v>
      </c>
      <c r="AK9" s="28">
        <f t="shared" si="5"/>
        <v>6.2586161747105935</v>
      </c>
      <c r="AL9" s="28">
        <f t="shared" si="5"/>
        <v>7.5379269943011113</v>
      </c>
      <c r="AM9" s="28">
        <f t="shared" si="5"/>
        <v>7.6686692872395064</v>
      </c>
      <c r="AN9" s="28">
        <f t="shared" si="5"/>
        <v>7.1429798949393799</v>
      </c>
      <c r="AO9" s="28">
        <f t="shared" si="5"/>
        <v>7.4407855428100813</v>
      </c>
      <c r="AP9" s="28">
        <f t="shared" si="5"/>
        <v>7.2637287062373117</v>
      </c>
      <c r="AQ9" s="28">
        <f t="shared" si="5"/>
        <v>7.6640994579397184</v>
      </c>
      <c r="AR9" s="28">
        <f t="shared" si="5"/>
        <v>7.3454872362989807</v>
      </c>
      <c r="AS9" s="28">
        <f t="shared" si="5"/>
        <v>7.1539145050783794</v>
      </c>
      <c r="AT9" s="33"/>
      <c r="AU9" s="28">
        <f t="shared" si="2"/>
        <v>16.614096120714763</v>
      </c>
      <c r="AV9" s="28">
        <f t="shared" si="2"/>
        <v>-16.128495287925915</v>
      </c>
      <c r="AW9" s="28">
        <f t="shared" si="2"/>
        <v>21.930589350021545</v>
      </c>
      <c r="AX9" s="28">
        <f t="shared" si="2"/>
        <v>15.690773984297902</v>
      </c>
      <c r="AY9" s="28">
        <f t="shared" si="2"/>
        <v>-0.58108112409405166</v>
      </c>
      <c r="AZ9" s="28">
        <f t="shared" si="2"/>
        <v>-1.8288300239742816</v>
      </c>
      <c r="BA9" s="28">
        <f t="shared" si="2"/>
        <v>8.9454841309651876</v>
      </c>
      <c r="BB9" s="28">
        <f t="shared" si="2"/>
        <v>-0.54443935259214093</v>
      </c>
      <c r="BC9" s="28">
        <f t="shared" si="2"/>
        <v>-1.11862063050302</v>
      </c>
      <c r="BD9" s="28">
        <f t="shared" si="2"/>
        <v>7.2956069659558809</v>
      </c>
      <c r="BE9" s="28">
        <f t="shared" si="2"/>
        <v>1.5350352026545666</v>
      </c>
      <c r="BF9" s="28">
        <f t="shared" si="2"/>
        <v>-1.2809900818686271</v>
      </c>
    </row>
    <row r="10" spans="1:58" ht="12.75" hidden="1" customHeight="1" x14ac:dyDescent="0.5">
      <c r="A10" s="34" t="s">
        <v>10</v>
      </c>
      <c r="B10" s="35">
        <f t="shared" ref="B10:AC10" si="7">+B8+B9</f>
        <v>259285.4</v>
      </c>
      <c r="C10" s="35">
        <f t="shared" si="7"/>
        <v>276470</v>
      </c>
      <c r="D10" s="35">
        <f t="shared" si="7"/>
        <v>341351</v>
      </c>
      <c r="E10" s="35">
        <f t="shared" si="7"/>
        <v>428597.10000000003</v>
      </c>
      <c r="F10" s="35">
        <f t="shared" si="7"/>
        <v>462217.80000000005</v>
      </c>
      <c r="G10" s="35">
        <f t="shared" si="7"/>
        <v>473878.05</v>
      </c>
      <c r="H10" s="35">
        <f t="shared" si="7"/>
        <v>816479.9</v>
      </c>
      <c r="I10" s="35">
        <f t="shared" si="7"/>
        <v>650068.35</v>
      </c>
      <c r="J10" s="35">
        <f t="shared" si="7"/>
        <v>819741.63000000012</v>
      </c>
      <c r="K10" s="35">
        <f t="shared" si="7"/>
        <v>919721.4</v>
      </c>
      <c r="L10" s="35">
        <f t="shared" si="7"/>
        <v>885434.23</v>
      </c>
      <c r="M10" s="35">
        <f t="shared" si="7"/>
        <v>1058393.96</v>
      </c>
      <c r="N10" s="35">
        <f t="shared" si="7"/>
        <v>1158604.31</v>
      </c>
      <c r="O10" s="35">
        <f t="shared" si="7"/>
        <v>1289069.21</v>
      </c>
      <c r="P10" s="35">
        <f t="shared" si="7"/>
        <v>1522655.8699999999</v>
      </c>
      <c r="Q10" s="35">
        <f t="shared" si="7"/>
        <v>1607670.98</v>
      </c>
      <c r="R10" s="35">
        <f t="shared" si="7"/>
        <v>1836557.19</v>
      </c>
      <c r="S10" s="35">
        <f t="shared" si="7"/>
        <v>1537015.175701</v>
      </c>
      <c r="T10" s="35">
        <v>1889892.2899999998</v>
      </c>
      <c r="U10" s="35">
        <f t="shared" si="7"/>
        <v>2194019.75</v>
      </c>
      <c r="V10" s="35">
        <v>2207652.86</v>
      </c>
      <c r="W10" s="35">
        <f t="shared" si="7"/>
        <v>2200209.1100000003</v>
      </c>
      <c r="X10" s="35">
        <f t="shared" si="7"/>
        <v>2363503.0499999998</v>
      </c>
      <c r="Y10" s="35">
        <f t="shared" si="7"/>
        <v>2279700.27</v>
      </c>
      <c r="Z10" s="35">
        <f t="shared" si="7"/>
        <v>2466386.41</v>
      </c>
      <c r="AA10" s="35">
        <f t="shared" si="7"/>
        <v>2563496.3941930002</v>
      </c>
      <c r="AB10" s="35">
        <f t="shared" si="7"/>
        <v>2598247.9000000004</v>
      </c>
      <c r="AC10" s="35">
        <f t="shared" si="7"/>
        <v>2540822.6260180003</v>
      </c>
      <c r="AD10" s="36"/>
      <c r="AE10" s="37">
        <f t="shared" si="0"/>
        <v>6.6276774550360296</v>
      </c>
      <c r="AF10" s="37">
        <f t="shared" si="0"/>
        <v>23.467645675841851</v>
      </c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33"/>
      <c r="AU10" s="38">
        <f t="shared" si="2"/>
        <v>14.237130162043488</v>
      </c>
      <c r="AV10" s="38">
        <f t="shared" si="2"/>
        <v>-16.309974768550497</v>
      </c>
      <c r="AW10" s="38">
        <f t="shared" si="2"/>
        <v>22.958596627912932</v>
      </c>
      <c r="AX10" s="38">
        <f t="shared" si="2"/>
        <v>16.09231709178518</v>
      </c>
      <c r="AY10" s="38">
        <f t="shared" si="2"/>
        <v>0.6213759014703335</v>
      </c>
      <c r="AZ10" s="38">
        <f t="shared" si="2"/>
        <v>-0.33717936976738194</v>
      </c>
      <c r="BA10" s="38">
        <f t="shared" si="2"/>
        <v>7.4217463811882656</v>
      </c>
      <c r="BB10" s="38">
        <f t="shared" si="2"/>
        <v>-3.5457022151928141</v>
      </c>
      <c r="BC10" s="38">
        <f t="shared" si="2"/>
        <v>8.1890651353039523</v>
      </c>
      <c r="BD10" s="38">
        <f t="shared" si="2"/>
        <v>3.9373386019021961</v>
      </c>
      <c r="BE10" s="38">
        <f t="shared" si="2"/>
        <v>1.3556292057098851</v>
      </c>
      <c r="BF10" s="28">
        <f t="shared" si="2"/>
        <v>-2.2101537725480291</v>
      </c>
    </row>
    <row r="11" spans="1:58" ht="11.85" customHeight="1" x14ac:dyDescent="0.5">
      <c r="A11" s="22" t="s">
        <v>11</v>
      </c>
      <c r="B11" s="23">
        <v>61043.3</v>
      </c>
      <c r="C11" s="23">
        <v>71097.7</v>
      </c>
      <c r="D11" s="23">
        <v>90602.5</v>
      </c>
      <c r="E11" s="23">
        <v>119277.4</v>
      </c>
      <c r="F11" s="23">
        <v>125500.8</v>
      </c>
      <c r="G11" s="23">
        <v>127644.06</v>
      </c>
      <c r="H11" s="23">
        <v>166457.68</v>
      </c>
      <c r="I11" s="23">
        <v>172485.6</v>
      </c>
      <c r="J11" s="23">
        <v>200087.69</v>
      </c>
      <c r="K11" s="23">
        <v>260425.63</v>
      </c>
      <c r="L11" s="23">
        <v>255938.4</v>
      </c>
      <c r="M11" s="23">
        <v>287157.82</v>
      </c>
      <c r="N11" s="23">
        <v>312836.15000000002</v>
      </c>
      <c r="O11" s="23">
        <v>359690.34</v>
      </c>
      <c r="P11" s="23">
        <v>406788.8</v>
      </c>
      <c r="Q11" s="23">
        <v>441150.46</v>
      </c>
      <c r="R11" s="23">
        <v>496126.04</v>
      </c>
      <c r="S11" s="23">
        <v>411296.95039100002</v>
      </c>
      <c r="T11" s="23">
        <v>526100.09</v>
      </c>
      <c r="U11" s="23">
        <v>566160.89</v>
      </c>
      <c r="V11" s="23">
        <v>640996.69999999995</v>
      </c>
      <c r="W11" s="32">
        <v>565693.94999999995</v>
      </c>
      <c r="X11" s="23">
        <v>620511.1</v>
      </c>
      <c r="Y11" s="23">
        <v>592417.18000000005</v>
      </c>
      <c r="Z11" s="23">
        <v>614455.05000000005</v>
      </c>
      <c r="AA11" s="23">
        <v>681050.72295299999</v>
      </c>
      <c r="AB11" s="23">
        <v>694620.62</v>
      </c>
      <c r="AC11" s="23">
        <v>663647.032916</v>
      </c>
      <c r="AD11" s="36"/>
      <c r="AE11" s="37">
        <f t="shared" si="0"/>
        <v>16.470931289756606</v>
      </c>
      <c r="AF11" s="37">
        <f t="shared" si="0"/>
        <v>27.433798843000545</v>
      </c>
      <c r="AG11" s="28">
        <f t="shared" ref="AG11:AS11" si="8">+(C11/C$30)*100</f>
        <v>7.5566506735414913</v>
      </c>
      <c r="AH11" s="28">
        <f t="shared" si="8"/>
        <v>7.9643435803887748</v>
      </c>
      <c r="AI11" s="28">
        <f t="shared" si="8"/>
        <v>8.4815859603084682</v>
      </c>
      <c r="AJ11" s="28">
        <f t="shared" si="8"/>
        <v>8.8942101045661861</v>
      </c>
      <c r="AK11" s="28">
        <f t="shared" si="8"/>
        <v>7.0651095278268583</v>
      </c>
      <c r="AL11" s="28">
        <f t="shared" si="8"/>
        <v>7.4044065053052623</v>
      </c>
      <c r="AM11" s="28">
        <f t="shared" si="8"/>
        <v>7.7898024734077991</v>
      </c>
      <c r="AN11" s="28">
        <f t="shared" si="8"/>
        <v>7.2284323751571744</v>
      </c>
      <c r="AO11" s="28">
        <f t="shared" si="8"/>
        <v>9.027811516557426</v>
      </c>
      <c r="AP11" s="28">
        <f t="shared" si="8"/>
        <v>8.753195415960457</v>
      </c>
      <c r="AQ11" s="28">
        <f t="shared" si="8"/>
        <v>8.6346890555585905</v>
      </c>
      <c r="AR11" s="28">
        <f t="shared" si="8"/>
        <v>8.0759221299803041</v>
      </c>
      <c r="AS11" s="28">
        <f t="shared" si="8"/>
        <v>8.1035228446775811</v>
      </c>
      <c r="AT11" s="33"/>
      <c r="AU11" s="28">
        <f t="shared" si="2"/>
        <v>12.461866185065285</v>
      </c>
      <c r="AV11" s="28">
        <f t="shared" si="2"/>
        <v>-17.098294136909232</v>
      </c>
      <c r="AW11" s="28">
        <f t="shared" si="2"/>
        <v>27.912470418237277</v>
      </c>
      <c r="AX11" s="28">
        <f t="shared" si="2"/>
        <v>7.6146727137035963</v>
      </c>
      <c r="AY11" s="28">
        <f t="shared" si="2"/>
        <v>13.21811720339776</v>
      </c>
      <c r="AZ11" s="28">
        <f t="shared" si="2"/>
        <v>-11.747759387840839</v>
      </c>
      <c r="BA11" s="28">
        <f t="shared" si="2"/>
        <v>9.6902485875975941</v>
      </c>
      <c r="BB11" s="28">
        <f t="shared" si="2"/>
        <v>-4.5275451156312823</v>
      </c>
      <c r="BC11" s="28">
        <f t="shared" si="2"/>
        <v>3.7199917125968485</v>
      </c>
      <c r="BD11" s="28">
        <f t="shared" si="2"/>
        <v>10.838168382373926</v>
      </c>
      <c r="BE11" s="28">
        <f t="shared" si="2"/>
        <v>1.9924943311361076</v>
      </c>
      <c r="BF11" s="28">
        <f t="shared" si="2"/>
        <v>-4.459065307332799</v>
      </c>
    </row>
    <row r="12" spans="1:58" ht="12.75" hidden="1" customHeight="1" x14ac:dyDescent="0.5">
      <c r="A12" s="34" t="s">
        <v>12</v>
      </c>
      <c r="B12" s="35">
        <f t="shared" ref="B12:U12" si="9">+B8+B9+B11</f>
        <v>320328.7</v>
      </c>
      <c r="C12" s="35">
        <f t="shared" si="9"/>
        <v>347567.7</v>
      </c>
      <c r="D12" s="35">
        <f t="shared" si="9"/>
        <v>431953.5</v>
      </c>
      <c r="E12" s="35">
        <f t="shared" si="9"/>
        <v>547874.5</v>
      </c>
      <c r="F12" s="35">
        <f t="shared" si="9"/>
        <v>587718.60000000009</v>
      </c>
      <c r="G12" s="35">
        <f t="shared" si="9"/>
        <v>601522.11</v>
      </c>
      <c r="H12" s="35">
        <f t="shared" si="9"/>
        <v>982937.58000000007</v>
      </c>
      <c r="I12" s="35">
        <f t="shared" si="9"/>
        <v>822553.95</v>
      </c>
      <c r="J12" s="35">
        <f t="shared" si="9"/>
        <v>1019829.3200000001</v>
      </c>
      <c r="K12" s="35">
        <f t="shared" si="9"/>
        <v>1180147.03</v>
      </c>
      <c r="L12" s="35">
        <f t="shared" si="9"/>
        <v>1141372.6299999999</v>
      </c>
      <c r="M12" s="35">
        <f t="shared" si="9"/>
        <v>1345551.78</v>
      </c>
      <c r="N12" s="35">
        <f t="shared" si="9"/>
        <v>1471440.46</v>
      </c>
      <c r="O12" s="35">
        <f t="shared" si="9"/>
        <v>1648759.55</v>
      </c>
      <c r="P12" s="35">
        <f t="shared" si="9"/>
        <v>1929444.67</v>
      </c>
      <c r="Q12" s="35">
        <f t="shared" si="9"/>
        <v>2048821.44</v>
      </c>
      <c r="R12" s="35">
        <f t="shared" si="9"/>
        <v>2332683.23</v>
      </c>
      <c r="S12" s="35">
        <f t="shared" si="9"/>
        <v>1948312.1260919999</v>
      </c>
      <c r="T12" s="35">
        <v>2415992.38</v>
      </c>
      <c r="U12" s="35">
        <f t="shared" si="9"/>
        <v>2760180.64</v>
      </c>
      <c r="V12" s="35">
        <f>+V8+V9+V11</f>
        <v>2848610.09</v>
      </c>
      <c r="W12" s="35">
        <f>+W8+W9+W11</f>
        <v>2765903.0600000005</v>
      </c>
      <c r="X12" s="35">
        <f>+X8+X9+X11</f>
        <v>2984014.15</v>
      </c>
      <c r="Y12" s="35">
        <f t="shared" ref="Y12:AC12" si="10">+Y8+Y9+Y11</f>
        <v>2872117.45</v>
      </c>
      <c r="Z12" s="35">
        <f t="shared" si="10"/>
        <v>3080841.46</v>
      </c>
      <c r="AA12" s="35">
        <f t="shared" si="10"/>
        <v>3244547.1171460003</v>
      </c>
      <c r="AB12" s="35">
        <f t="shared" si="10"/>
        <v>3292868.5200000005</v>
      </c>
      <c r="AC12" s="35">
        <f t="shared" si="10"/>
        <v>3204469.6589340004</v>
      </c>
      <c r="AD12" s="36"/>
      <c r="AE12" s="37">
        <f t="shared" si="0"/>
        <v>8.5034528595158587</v>
      </c>
      <c r="AF12" s="37">
        <f t="shared" si="0"/>
        <v>24.278953424037965</v>
      </c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33"/>
      <c r="AU12" s="38">
        <f t="shared" si="2"/>
        <v>13.854881858323399</v>
      </c>
      <c r="AV12" s="38">
        <f t="shared" si="2"/>
        <v>-16.477638239290638</v>
      </c>
      <c r="AW12" s="38">
        <f t="shared" si="2"/>
        <v>24.004380388787673</v>
      </c>
      <c r="AX12" s="38">
        <f t="shared" si="2"/>
        <v>14.246247746857566</v>
      </c>
      <c r="AY12" s="38">
        <f t="shared" si="2"/>
        <v>3.2037558962082935</v>
      </c>
      <c r="AZ12" s="38">
        <f t="shared" si="2"/>
        <v>-2.9034170134530135</v>
      </c>
      <c r="BA12" s="38">
        <f t="shared" si="2"/>
        <v>7.8857098484138355</v>
      </c>
      <c r="BB12" s="38">
        <f t="shared" si="2"/>
        <v>-3.7498716284572464</v>
      </c>
      <c r="BC12" s="38">
        <f t="shared" si="2"/>
        <v>7.2672519015543724</v>
      </c>
      <c r="BD12" s="38">
        <f t="shared" si="2"/>
        <v>5.3136670377709194</v>
      </c>
      <c r="BE12" s="38">
        <f t="shared" si="2"/>
        <v>1.4893111768555567</v>
      </c>
      <c r="BF12" s="28">
        <f t="shared" si="2"/>
        <v>-2.6845548350652004</v>
      </c>
    </row>
    <row r="13" spans="1:58" ht="11.85" customHeight="1" x14ac:dyDescent="0.5">
      <c r="A13" s="22" t="s">
        <v>13</v>
      </c>
      <c r="B13" s="23">
        <v>73498</v>
      </c>
      <c r="C13" s="23">
        <v>77502.5</v>
      </c>
      <c r="D13" s="23">
        <v>96630.2</v>
      </c>
      <c r="E13" s="23">
        <v>122970.7</v>
      </c>
      <c r="F13" s="23">
        <v>111462.39999999999</v>
      </c>
      <c r="G13" s="23">
        <v>122522.79</v>
      </c>
      <c r="H13" s="23">
        <v>191410.97</v>
      </c>
      <c r="I13" s="23">
        <v>176974.48</v>
      </c>
      <c r="J13" s="23">
        <v>217122.72</v>
      </c>
      <c r="K13" s="23">
        <v>252166.18</v>
      </c>
      <c r="L13" s="23">
        <v>248940.11</v>
      </c>
      <c r="M13" s="23">
        <v>275705.64</v>
      </c>
      <c r="N13" s="23">
        <v>336468.32</v>
      </c>
      <c r="O13" s="23">
        <v>368890.35</v>
      </c>
      <c r="P13" s="23">
        <v>415816.41</v>
      </c>
      <c r="Q13" s="23">
        <v>439899.39</v>
      </c>
      <c r="R13" s="31">
        <v>530500.87</v>
      </c>
      <c r="S13" s="23">
        <v>421719.84983399999</v>
      </c>
      <c r="T13" s="23">
        <v>576358.24</v>
      </c>
      <c r="U13" s="23">
        <v>608551.1</v>
      </c>
      <c r="V13" s="40">
        <v>616149.12</v>
      </c>
      <c r="W13" s="41">
        <v>564162.54</v>
      </c>
      <c r="X13" s="40">
        <v>635718.31000000006</v>
      </c>
      <c r="Y13" s="40">
        <v>603058.47</v>
      </c>
      <c r="Z13" s="40">
        <v>642598.63</v>
      </c>
      <c r="AA13" s="40">
        <v>688303.79149600002</v>
      </c>
      <c r="AB13" s="40">
        <v>697272.5</v>
      </c>
      <c r="AC13" s="40">
        <v>676838.40081999998</v>
      </c>
      <c r="AD13" s="26"/>
      <c r="AE13" s="27">
        <f t="shared" si="0"/>
        <v>5.4484475768048046</v>
      </c>
      <c r="AF13" s="27">
        <f t="shared" si="0"/>
        <v>24.68010709331956</v>
      </c>
      <c r="AG13" s="28">
        <f t="shared" ref="AG13:AS16" si="11">+(C13/C$30)*100</f>
        <v>8.2373876908275445</v>
      </c>
      <c r="AH13" s="28">
        <f t="shared" si="11"/>
        <v>8.4942039462673034</v>
      </c>
      <c r="AI13" s="28">
        <f t="shared" si="11"/>
        <v>8.7442094030328015</v>
      </c>
      <c r="AJ13" s="28">
        <f t="shared" si="11"/>
        <v>7.8993122303538943</v>
      </c>
      <c r="AK13" s="28">
        <f t="shared" si="11"/>
        <v>6.7816467997408525</v>
      </c>
      <c r="AL13" s="28">
        <f t="shared" si="11"/>
        <v>8.5143841452962121</v>
      </c>
      <c r="AM13" s="28">
        <f t="shared" si="11"/>
        <v>7.9925294751217439</v>
      </c>
      <c r="AN13" s="28">
        <f t="shared" si="11"/>
        <v>7.8438453591532102</v>
      </c>
      <c r="AO13" s="28">
        <f t="shared" si="11"/>
        <v>8.7414927013531383</v>
      </c>
      <c r="AP13" s="28">
        <f t="shared" si="11"/>
        <v>8.5138511051905148</v>
      </c>
      <c r="AQ13" s="28">
        <f t="shared" si="11"/>
        <v>8.2903278492077188</v>
      </c>
      <c r="AR13" s="28">
        <f t="shared" si="11"/>
        <v>8.6859908981915748</v>
      </c>
      <c r="AS13" s="28">
        <f t="shared" si="11"/>
        <v>8.3107913835164666</v>
      </c>
      <c r="AT13" s="33"/>
      <c r="AU13" s="28">
        <f t="shared" si="2"/>
        <v>20.595954906870851</v>
      </c>
      <c r="AV13" s="28">
        <f t="shared" si="2"/>
        <v>-20.505342463623101</v>
      </c>
      <c r="AW13" s="28">
        <f t="shared" si="2"/>
        <v>36.668511151862958</v>
      </c>
      <c r="AX13" s="28">
        <f t="shared" si="2"/>
        <v>5.5855642837690622</v>
      </c>
      <c r="AY13" s="28">
        <f t="shared" si="2"/>
        <v>1.2485426449808434</v>
      </c>
      <c r="AZ13" s="28">
        <f t="shared" si="2"/>
        <v>-8.4373373770297633</v>
      </c>
      <c r="BA13" s="28">
        <f t="shared" si="2"/>
        <v>12.683537974712046</v>
      </c>
      <c r="BB13" s="28">
        <f t="shared" si="2"/>
        <v>-5.1374703994289668</v>
      </c>
      <c r="BC13" s="28">
        <f t="shared" si="2"/>
        <v>6.5566047020283236</v>
      </c>
      <c r="BD13" s="28">
        <f t="shared" si="2"/>
        <v>7.1125519666918713</v>
      </c>
      <c r="BE13" s="28">
        <f t="shared" si="2"/>
        <v>1.3030159959611431</v>
      </c>
      <c r="BF13" s="28">
        <f t="shared" si="2"/>
        <v>-2.9305758050116704</v>
      </c>
    </row>
    <row r="14" spans="1:58" ht="11.85" customHeight="1" x14ac:dyDescent="0.5">
      <c r="A14" s="39" t="s">
        <v>14</v>
      </c>
      <c r="B14" s="35">
        <f t="shared" ref="B14:AC14" si="12">+B9+B11+B13</f>
        <v>200462.3</v>
      </c>
      <c r="C14" s="35">
        <f t="shared" si="12"/>
        <v>217653.8</v>
      </c>
      <c r="D14" s="35">
        <f t="shared" si="12"/>
        <v>272328.7</v>
      </c>
      <c r="E14" s="35">
        <f t="shared" si="12"/>
        <v>342266.9</v>
      </c>
      <c r="F14" s="35">
        <f t="shared" si="12"/>
        <v>344277.69999999995</v>
      </c>
      <c r="G14" s="35">
        <f t="shared" si="12"/>
        <v>363240.13999999996</v>
      </c>
      <c r="H14" s="35">
        <f t="shared" si="12"/>
        <v>527327.99</v>
      </c>
      <c r="I14" s="35">
        <f t="shared" si="12"/>
        <v>519263.49</v>
      </c>
      <c r="J14" s="35">
        <f t="shared" si="12"/>
        <v>614932.72</v>
      </c>
      <c r="K14" s="35">
        <f t="shared" si="12"/>
        <v>727236.44</v>
      </c>
      <c r="L14" s="35">
        <f t="shared" si="12"/>
        <v>717265.76</v>
      </c>
      <c r="M14" s="35">
        <f t="shared" si="12"/>
        <v>817743.06</v>
      </c>
      <c r="N14" s="35">
        <f t="shared" si="12"/>
        <v>933845.84000000008</v>
      </c>
      <c r="O14" s="35">
        <f t="shared" si="12"/>
        <v>1046120.85</v>
      </c>
      <c r="P14" s="35">
        <f t="shared" si="12"/>
        <v>1177802.1499999999</v>
      </c>
      <c r="Q14" s="35">
        <f t="shared" si="12"/>
        <v>1256779.8900000001</v>
      </c>
      <c r="R14" s="35">
        <f t="shared" si="12"/>
        <v>1464781.1</v>
      </c>
      <c r="S14" s="35">
        <f t="shared" si="12"/>
        <v>1200503.3123369999</v>
      </c>
      <c r="T14" s="35">
        <v>1550536.7999999998</v>
      </c>
      <c r="U14" s="35">
        <f t="shared" si="12"/>
        <v>1693097.44</v>
      </c>
      <c r="V14" s="35">
        <f>+V9+V11+V13</f>
        <v>1772519.0299999998</v>
      </c>
      <c r="W14" s="35">
        <f>+W9+W11+W13</f>
        <v>1635804.4</v>
      </c>
      <c r="X14" s="35">
        <f t="shared" si="12"/>
        <v>1807436.81</v>
      </c>
      <c r="Y14" s="35">
        <f t="shared" si="12"/>
        <v>1743682.06</v>
      </c>
      <c r="Z14" s="35">
        <f t="shared" si="12"/>
        <v>1799127.7400000002</v>
      </c>
      <c r="AA14" s="35">
        <f t="shared" si="12"/>
        <v>1950976.1673310001</v>
      </c>
      <c r="AB14" s="35">
        <f t="shared" si="12"/>
        <v>1982442.87</v>
      </c>
      <c r="AC14" s="35">
        <f t="shared" si="12"/>
        <v>1923470.3000099999</v>
      </c>
      <c r="AD14" s="36"/>
      <c r="AE14" s="37">
        <f t="shared" si="0"/>
        <v>8.5759267453281662</v>
      </c>
      <c r="AF14" s="37">
        <f t="shared" si="0"/>
        <v>25.120121955141617</v>
      </c>
      <c r="AG14" s="28">
        <f t="shared" si="11"/>
        <v>23.133430960057289</v>
      </c>
      <c r="AH14" s="28">
        <f t="shared" si="11"/>
        <v>23.938846429189269</v>
      </c>
      <c r="AI14" s="28">
        <f t="shared" si="11"/>
        <v>24.337939406109648</v>
      </c>
      <c r="AJ14" s="28">
        <f t="shared" si="11"/>
        <v>24.398873936395667</v>
      </c>
      <c r="AK14" s="28">
        <f t="shared" si="11"/>
        <v>20.1053725022783</v>
      </c>
      <c r="AL14" s="28">
        <f t="shared" si="11"/>
        <v>23.456717644902586</v>
      </c>
      <c r="AM14" s="28">
        <f t="shared" si="11"/>
        <v>23.451001235769048</v>
      </c>
      <c r="AN14" s="28">
        <f t="shared" si="11"/>
        <v>22.215257629249766</v>
      </c>
      <c r="AO14" s="28">
        <f t="shared" si="11"/>
        <v>25.210089760720638</v>
      </c>
      <c r="AP14" s="28">
        <f t="shared" si="11"/>
        <v>24.530775227388286</v>
      </c>
      <c r="AQ14" s="28">
        <f t="shared" si="11"/>
        <v>24.589116362706029</v>
      </c>
      <c r="AR14" s="28">
        <f t="shared" si="11"/>
        <v>24.107400264470861</v>
      </c>
      <c r="AS14" s="28">
        <f t="shared" si="11"/>
        <v>23.568228733272427</v>
      </c>
      <c r="AT14" s="33"/>
      <c r="AU14" s="38">
        <f t="shared" si="2"/>
        <v>16.550329270465959</v>
      </c>
      <c r="AV14" s="38">
        <f t="shared" si="2"/>
        <v>-18.042135283080874</v>
      </c>
      <c r="AW14" s="38">
        <f t="shared" si="2"/>
        <v>29.157227978121568</v>
      </c>
      <c r="AX14" s="38">
        <f t="shared" si="2"/>
        <v>9.1942764596106397</v>
      </c>
      <c r="AY14" s="38">
        <f t="shared" si="2"/>
        <v>4.6909048542415732</v>
      </c>
      <c r="AZ14" s="38">
        <f t="shared" si="2"/>
        <v>-7.713013382993128</v>
      </c>
      <c r="BA14" s="38">
        <f t="shared" si="2"/>
        <v>10.492233056715094</v>
      </c>
      <c r="BB14" s="38">
        <f t="shared" si="2"/>
        <v>-3.5273570642837537</v>
      </c>
      <c r="BC14" s="38">
        <f t="shared" si="2"/>
        <v>3.1798044650410695</v>
      </c>
      <c r="BD14" s="38">
        <f t="shared" si="2"/>
        <v>8.4401137259436432</v>
      </c>
      <c r="BE14" s="38">
        <f t="shared" si="2"/>
        <v>1.6128696596046765</v>
      </c>
      <c r="BF14" s="28">
        <f t="shared" si="2"/>
        <v>-2.9747424696279001</v>
      </c>
    </row>
    <row r="15" spans="1:58" ht="11.85" customHeight="1" x14ac:dyDescent="0.5">
      <c r="A15" s="35" t="s">
        <v>15</v>
      </c>
      <c r="B15" s="35">
        <f t="shared" ref="B15:AC15" si="13">+B8+B9+B11+B13</f>
        <v>393826.7</v>
      </c>
      <c r="C15" s="35">
        <f t="shared" si="13"/>
        <v>425070.2</v>
      </c>
      <c r="D15" s="35">
        <f t="shared" si="13"/>
        <v>528583.69999999995</v>
      </c>
      <c r="E15" s="35">
        <f t="shared" si="13"/>
        <v>670845.19999999995</v>
      </c>
      <c r="F15" s="35">
        <f t="shared" si="13"/>
        <v>699181.00000000012</v>
      </c>
      <c r="G15" s="35">
        <f t="shared" si="13"/>
        <v>724044.9</v>
      </c>
      <c r="H15" s="35">
        <f t="shared" si="13"/>
        <v>1174348.55</v>
      </c>
      <c r="I15" s="35">
        <f t="shared" si="13"/>
        <v>999528.42999999993</v>
      </c>
      <c r="J15" s="35">
        <f t="shared" si="13"/>
        <v>1236952.04</v>
      </c>
      <c r="K15" s="35">
        <f t="shared" si="13"/>
        <v>1432313.21</v>
      </c>
      <c r="L15" s="35">
        <f t="shared" si="13"/>
        <v>1390312.7399999998</v>
      </c>
      <c r="M15" s="35">
        <f t="shared" si="13"/>
        <v>1621257.42</v>
      </c>
      <c r="N15" s="35">
        <f t="shared" si="13"/>
        <v>1807908.78</v>
      </c>
      <c r="O15" s="35">
        <f t="shared" si="13"/>
        <v>2017649.9</v>
      </c>
      <c r="P15" s="35">
        <f t="shared" si="13"/>
        <v>2345261.08</v>
      </c>
      <c r="Q15" s="35">
        <f t="shared" si="13"/>
        <v>2488720.83</v>
      </c>
      <c r="R15" s="35">
        <f t="shared" si="13"/>
        <v>2863184.1</v>
      </c>
      <c r="S15" s="35">
        <f t="shared" si="13"/>
        <v>2370031.9759259997</v>
      </c>
      <c r="T15" s="35">
        <v>2992350.62</v>
      </c>
      <c r="U15" s="35">
        <f t="shared" si="13"/>
        <v>3368731.74</v>
      </c>
      <c r="V15" s="35">
        <f>+V8+V9+V11+V13</f>
        <v>3464759.21</v>
      </c>
      <c r="W15" s="35">
        <f t="shared" si="13"/>
        <v>3330065.6000000006</v>
      </c>
      <c r="X15" s="35">
        <f t="shared" si="13"/>
        <v>3619732.46</v>
      </c>
      <c r="Y15" s="35">
        <f t="shared" si="13"/>
        <v>3475175.92</v>
      </c>
      <c r="Z15" s="35">
        <f t="shared" si="13"/>
        <v>3723440.09</v>
      </c>
      <c r="AA15" s="35">
        <f t="shared" si="13"/>
        <v>3932850.9086420005</v>
      </c>
      <c r="AB15" s="35">
        <f t="shared" si="13"/>
        <v>3990141.0200000005</v>
      </c>
      <c r="AC15" s="35">
        <f t="shared" si="13"/>
        <v>3881308.0597540005</v>
      </c>
      <c r="AD15" s="36"/>
      <c r="AE15" s="37">
        <f t="shared" si="0"/>
        <v>7.9333117840918455</v>
      </c>
      <c r="AF15" s="37">
        <f t="shared" si="0"/>
        <v>24.35209525391333</v>
      </c>
      <c r="AG15" s="28">
        <f t="shared" si="11"/>
        <v>45.178775306830133</v>
      </c>
      <c r="AH15" s="28">
        <f t="shared" si="11"/>
        <v>46.464746533408523</v>
      </c>
      <c r="AI15" s="28">
        <f t="shared" si="11"/>
        <v>47.702508856332607</v>
      </c>
      <c r="AJ15" s="28">
        <f t="shared" si="11"/>
        <v>49.550781470083791</v>
      </c>
      <c r="AK15" s="28">
        <f t="shared" si="11"/>
        <v>40.075946515368166</v>
      </c>
      <c r="AL15" s="28">
        <f t="shared" si="11"/>
        <v>52.23762606276744</v>
      </c>
      <c r="AM15" s="28">
        <f t="shared" si="11"/>
        <v>45.140748191474614</v>
      </c>
      <c r="AN15" s="28">
        <f t="shared" si="11"/>
        <v>44.68652805403827</v>
      </c>
      <c r="AO15" s="28">
        <f t="shared" si="11"/>
        <v>49.652001197252872</v>
      </c>
      <c r="AP15" s="28">
        <f t="shared" si="11"/>
        <v>47.549250532625905</v>
      </c>
      <c r="AQ15" s="28">
        <f t="shared" si="11"/>
        <v>48.750382980053118</v>
      </c>
      <c r="AR15" s="28">
        <f t="shared" si="11"/>
        <v>46.671494088479513</v>
      </c>
      <c r="AS15" s="28">
        <f t="shared" si="11"/>
        <v>45.455966532799948</v>
      </c>
      <c r="AT15" s="33"/>
      <c r="AU15" s="38">
        <f t="shared" si="2"/>
        <v>15.046415230108391</v>
      </c>
      <c r="AV15" s="38">
        <f t="shared" si="2"/>
        <v>-17.223905513934657</v>
      </c>
      <c r="AW15" s="38">
        <f t="shared" si="2"/>
        <v>26.257816366838394</v>
      </c>
      <c r="AX15" s="38">
        <f t="shared" si="2"/>
        <v>12.578108911582021</v>
      </c>
      <c r="AY15" s="38">
        <f t="shared" si="2"/>
        <v>2.8505525940156762</v>
      </c>
      <c r="AZ15" s="38">
        <f t="shared" si="2"/>
        <v>-3.887531624455931</v>
      </c>
      <c r="BA15" s="38">
        <f t="shared" si="2"/>
        <v>8.698533146013677</v>
      </c>
      <c r="BB15" s="38">
        <f t="shared" si="2"/>
        <v>-3.9935697347090682</v>
      </c>
      <c r="BC15" s="38">
        <f t="shared" si="2"/>
        <v>7.1439310042180626</v>
      </c>
      <c r="BD15" s="38">
        <f t="shared" si="2"/>
        <v>5.6241221445837875</v>
      </c>
      <c r="BE15" s="38">
        <f t="shared" si="2"/>
        <v>1.4567069204711292</v>
      </c>
      <c r="BF15" s="28">
        <f t="shared" si="2"/>
        <v>-2.7275467132738096</v>
      </c>
    </row>
    <row r="16" spans="1:58" ht="10.5" customHeight="1" x14ac:dyDescent="0.5">
      <c r="A16" s="22" t="s">
        <v>16</v>
      </c>
      <c r="B16" s="23">
        <v>72558</v>
      </c>
      <c r="C16" s="23">
        <v>84088.5</v>
      </c>
      <c r="D16" s="23">
        <v>93382.3</v>
      </c>
      <c r="E16" s="23">
        <v>114410.6</v>
      </c>
      <c r="F16" s="23">
        <v>113829.8</v>
      </c>
      <c r="G16" s="23">
        <v>143956.46</v>
      </c>
      <c r="H16" s="23">
        <v>192419.68</v>
      </c>
      <c r="I16" s="23">
        <v>185812.23</v>
      </c>
      <c r="J16" s="23">
        <v>238905.02</v>
      </c>
      <c r="K16" s="23">
        <v>240579.33</v>
      </c>
      <c r="L16" s="23">
        <v>234527.4</v>
      </c>
      <c r="M16" s="23">
        <v>268628.46000000002</v>
      </c>
      <c r="N16" s="23">
        <v>328597.21999999997</v>
      </c>
      <c r="O16" s="23">
        <v>390897.95</v>
      </c>
      <c r="P16" s="23">
        <v>424162.16</v>
      </c>
      <c r="Q16" s="23">
        <v>411816.56</v>
      </c>
      <c r="R16" s="31">
        <v>575282.28</v>
      </c>
      <c r="S16" s="23">
        <v>437742.43440600001</v>
      </c>
      <c r="T16" s="23">
        <v>496556.82</v>
      </c>
      <c r="U16" s="23">
        <v>619845.76</v>
      </c>
      <c r="V16" s="23">
        <v>604884.44999999995</v>
      </c>
      <c r="W16" s="32">
        <v>584095.88</v>
      </c>
      <c r="X16" s="23">
        <v>608534.07999999996</v>
      </c>
      <c r="Y16" s="23">
        <v>608588.57999999996</v>
      </c>
      <c r="Z16" s="23">
        <v>596638.71999999997</v>
      </c>
      <c r="AA16" s="23">
        <v>636156.69244500005</v>
      </c>
      <c r="AB16" s="23">
        <v>659251.9</v>
      </c>
      <c r="AC16" s="23">
        <v>654936.99163199996</v>
      </c>
      <c r="AD16" s="26"/>
      <c r="AE16" s="27">
        <f t="shared" si="0"/>
        <v>15.891424791201514</v>
      </c>
      <c r="AF16" s="27">
        <f t="shared" si="0"/>
        <v>11.052403122900278</v>
      </c>
      <c r="AG16" s="28">
        <f t="shared" si="11"/>
        <v>8.9373836307235504</v>
      </c>
      <c r="AH16" s="28">
        <f t="shared" si="11"/>
        <v>8.2086997767935621</v>
      </c>
      <c r="AI16" s="28">
        <f t="shared" si="11"/>
        <v>8.1355171949629028</v>
      </c>
      <c r="AJ16" s="28">
        <f t="shared" si="11"/>
        <v>8.0670892724249406</v>
      </c>
      <c r="AK16" s="28">
        <f t="shared" si="11"/>
        <v>7.9680022488960791</v>
      </c>
      <c r="AL16" s="28">
        <f t="shared" si="11"/>
        <v>8.5592538015714084</v>
      </c>
      <c r="AM16" s="28">
        <f t="shared" si="11"/>
        <v>8.3916603405931802</v>
      </c>
      <c r="AN16" s="28">
        <f t="shared" si="11"/>
        <v>8.6307597491658399</v>
      </c>
      <c r="AO16" s="28">
        <f t="shared" si="11"/>
        <v>8.3398275585228259</v>
      </c>
      <c r="AP16" s="28">
        <f t="shared" si="11"/>
        <v>8.0209306715878679</v>
      </c>
      <c r="AQ16" s="28">
        <f t="shared" si="11"/>
        <v>8.0775206594532545</v>
      </c>
      <c r="AR16" s="28">
        <f t="shared" si="11"/>
        <v>8.4827970196155587</v>
      </c>
      <c r="AS16" s="28">
        <f t="shared" si="11"/>
        <v>8.8066042245188871</v>
      </c>
      <c r="AT16" s="33"/>
      <c r="AU16" s="28">
        <f t="shared" si="2"/>
        <v>39.6938190149517</v>
      </c>
      <c r="AV16" s="28">
        <f t="shared" si="2"/>
        <v>-23.908236073949642</v>
      </c>
      <c r="AW16" s="28">
        <f t="shared" si="2"/>
        <v>13.435842854442214</v>
      </c>
      <c r="AX16" s="28">
        <f t="shared" si="2"/>
        <v>24.828767833658993</v>
      </c>
      <c r="AY16" s="28">
        <f t="shared" si="2"/>
        <v>-2.4137149861281681</v>
      </c>
      <c r="AZ16" s="28">
        <f t="shared" si="2"/>
        <v>-3.4367836700050614</v>
      </c>
      <c r="BA16" s="28">
        <f t="shared" si="2"/>
        <v>4.183936377020836</v>
      </c>
      <c r="BB16" s="28">
        <f t="shared" si="2"/>
        <v>8.955948695588134E-3</v>
      </c>
      <c r="BC16" s="28">
        <f t="shared" si="2"/>
        <v>-1.9635366802314924</v>
      </c>
      <c r="BD16" s="28">
        <f t="shared" si="2"/>
        <v>6.6234341017961551</v>
      </c>
      <c r="BE16" s="28">
        <f t="shared" si="2"/>
        <v>3.6304275077632342</v>
      </c>
      <c r="BF16" s="28">
        <f t="shared" si="2"/>
        <v>-0.65451587898344155</v>
      </c>
    </row>
    <row r="17" spans="1:73" ht="10.5" hidden="1" customHeight="1" x14ac:dyDescent="0.5">
      <c r="A17" s="23" t="s">
        <v>17</v>
      </c>
      <c r="B17" s="35">
        <f t="shared" ref="B17:U17" si="14">+B15+B16</f>
        <v>466384.7</v>
      </c>
      <c r="C17" s="35">
        <f t="shared" si="14"/>
        <v>509158.7</v>
      </c>
      <c r="D17" s="35">
        <f t="shared" si="14"/>
        <v>621966</v>
      </c>
      <c r="E17" s="35">
        <f t="shared" si="14"/>
        <v>785255.79999999993</v>
      </c>
      <c r="F17" s="35">
        <f t="shared" si="14"/>
        <v>813010.80000000016</v>
      </c>
      <c r="G17" s="35">
        <f t="shared" si="14"/>
        <v>868001.36</v>
      </c>
      <c r="H17" s="35">
        <f t="shared" si="14"/>
        <v>1366768.23</v>
      </c>
      <c r="I17" s="35">
        <f t="shared" si="14"/>
        <v>1185340.6599999999</v>
      </c>
      <c r="J17" s="35">
        <f t="shared" si="14"/>
        <v>1475857.06</v>
      </c>
      <c r="K17" s="35">
        <f t="shared" si="14"/>
        <v>1672892.54</v>
      </c>
      <c r="L17" s="35">
        <f t="shared" si="14"/>
        <v>1624840.1399999997</v>
      </c>
      <c r="M17" s="35">
        <f t="shared" si="14"/>
        <v>1889885.88</v>
      </c>
      <c r="N17" s="35">
        <f t="shared" si="14"/>
        <v>2136506</v>
      </c>
      <c r="O17" s="35">
        <f t="shared" si="14"/>
        <v>2408547.85</v>
      </c>
      <c r="P17" s="35">
        <f t="shared" si="14"/>
        <v>2769423.24</v>
      </c>
      <c r="Q17" s="35">
        <f t="shared" si="14"/>
        <v>2900537.39</v>
      </c>
      <c r="R17" s="35">
        <f t="shared" si="14"/>
        <v>3438466.38</v>
      </c>
      <c r="S17" s="35">
        <f t="shared" si="14"/>
        <v>2807774.4103319999</v>
      </c>
      <c r="T17" s="35">
        <v>3488907.44</v>
      </c>
      <c r="U17" s="35">
        <f t="shared" si="14"/>
        <v>3988577.5</v>
      </c>
      <c r="V17" s="35">
        <v>4069869.1499999994</v>
      </c>
      <c r="W17" s="35">
        <f t="shared" ref="W17:AC17" si="15">+W15+W16</f>
        <v>3914161.4800000004</v>
      </c>
      <c r="X17" s="35">
        <f t="shared" si="15"/>
        <v>4228266.54</v>
      </c>
      <c r="Y17" s="35">
        <f t="shared" si="15"/>
        <v>4083764.5</v>
      </c>
      <c r="Z17" s="35">
        <f t="shared" si="15"/>
        <v>4320078.8099999996</v>
      </c>
      <c r="AA17" s="35">
        <f t="shared" si="15"/>
        <v>4569007.6010870002</v>
      </c>
      <c r="AB17" s="35">
        <f t="shared" si="15"/>
        <v>4649392.9200000009</v>
      </c>
      <c r="AC17" s="35">
        <f t="shared" si="15"/>
        <v>4536245.0513860006</v>
      </c>
      <c r="AD17" s="36"/>
      <c r="AE17" s="37">
        <f t="shared" si="0"/>
        <v>9.1713986329311492</v>
      </c>
      <c r="AF17" s="37">
        <f t="shared" si="0"/>
        <v>22.155626526660544</v>
      </c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33"/>
      <c r="AU17" s="38">
        <f t="shared" si="2"/>
        <v>18.545838845400976</v>
      </c>
      <c r="AV17" s="42">
        <f t="shared" si="2"/>
        <v>-18.342246221642565</v>
      </c>
      <c r="AW17" s="38">
        <f t="shared" si="2"/>
        <v>24.258823186135547</v>
      </c>
      <c r="AX17" s="38">
        <f t="shared" si="2"/>
        <v>14.32167716091659</v>
      </c>
      <c r="AY17" s="38">
        <f t="shared" si="2"/>
        <v>2.0381113316714883</v>
      </c>
      <c r="AZ17" s="38">
        <f t="shared" si="2"/>
        <v>-3.8258642787078023</v>
      </c>
      <c r="BA17" s="38">
        <f t="shared" si="2"/>
        <v>8.0248365225851437</v>
      </c>
      <c r="BB17" s="38">
        <f t="shared" si="2"/>
        <v>-3.4175243834084323</v>
      </c>
      <c r="BC17" s="38">
        <f t="shared" si="2"/>
        <v>5.78667819851022</v>
      </c>
      <c r="BD17" s="38">
        <f t="shared" si="2"/>
        <v>5.7621354154647975</v>
      </c>
      <c r="BE17" s="38">
        <f t="shared" si="2"/>
        <v>1.7593605861779826</v>
      </c>
      <c r="BF17" s="28">
        <f t="shared" si="2"/>
        <v>-2.4336052160117361</v>
      </c>
    </row>
    <row r="18" spans="1:73" ht="9.75" customHeight="1" x14ac:dyDescent="0.5">
      <c r="A18" s="22" t="s">
        <v>18</v>
      </c>
      <c r="B18" s="23">
        <v>68826.7</v>
      </c>
      <c r="C18" s="23">
        <v>81999.600000000006</v>
      </c>
      <c r="D18" s="23">
        <v>95188.800000000003</v>
      </c>
      <c r="E18" s="23">
        <v>121684.4</v>
      </c>
      <c r="F18" s="23">
        <v>120772.7</v>
      </c>
      <c r="G18" s="23">
        <v>156230.14000000001</v>
      </c>
      <c r="H18" s="35">
        <v>178251.21</v>
      </c>
      <c r="I18" s="23">
        <v>186518.34</v>
      </c>
      <c r="J18" s="23">
        <v>251237.42</v>
      </c>
      <c r="K18" s="23">
        <v>261844.5</v>
      </c>
      <c r="L18" s="23">
        <v>252317.34</v>
      </c>
      <c r="M18" s="23">
        <v>269863.63</v>
      </c>
      <c r="N18" s="23">
        <v>331478.68</v>
      </c>
      <c r="O18" s="23">
        <v>424989.77</v>
      </c>
      <c r="P18" s="23">
        <v>447206.33</v>
      </c>
      <c r="Q18" s="23">
        <v>468413.76</v>
      </c>
      <c r="R18" s="31">
        <v>539485.92000000004</v>
      </c>
      <c r="S18" s="23">
        <v>448628.41962300002</v>
      </c>
      <c r="T18" s="23">
        <v>522887.85</v>
      </c>
      <c r="U18" s="23">
        <v>630383.86</v>
      </c>
      <c r="V18" s="23">
        <v>619618.09</v>
      </c>
      <c r="W18" s="32">
        <v>629169.21</v>
      </c>
      <c r="X18" s="23">
        <v>600481.18999999994</v>
      </c>
      <c r="Y18" s="23">
        <v>604318.86</v>
      </c>
      <c r="Z18" s="23">
        <v>651390.56000000006</v>
      </c>
      <c r="AA18" s="23">
        <v>711994.87867600005</v>
      </c>
      <c r="AB18" s="23">
        <v>756319.39</v>
      </c>
      <c r="AC18" s="23">
        <v>670452.23</v>
      </c>
      <c r="AD18" s="26"/>
      <c r="AE18" s="27">
        <f t="shared" si="0"/>
        <v>19.139229397893565</v>
      </c>
      <c r="AF18" s="27">
        <f t="shared" si="0"/>
        <v>16.084468704725374</v>
      </c>
      <c r="AG18" s="28">
        <f t="shared" ref="AG18:AS18" si="16">+(C18/C$30)*100</f>
        <v>8.7153639649402574</v>
      </c>
      <c r="AH18" s="28">
        <f t="shared" si="16"/>
        <v>8.367498779889198</v>
      </c>
      <c r="AI18" s="28">
        <f t="shared" si="16"/>
        <v>8.6527430898775446</v>
      </c>
      <c r="AJ18" s="28">
        <f t="shared" si="16"/>
        <v>8.5591308477375492</v>
      </c>
      <c r="AK18" s="28">
        <f t="shared" si="16"/>
        <v>8.6473514760320551</v>
      </c>
      <c r="AL18" s="28">
        <f t="shared" si="16"/>
        <v>7.9290088562001735</v>
      </c>
      <c r="AM18" s="28">
        <f t="shared" si="16"/>
        <v>8.4235497123697094</v>
      </c>
      <c r="AN18" s="28">
        <f t="shared" si="16"/>
        <v>9.0762840061722994</v>
      </c>
      <c r="AO18" s="28">
        <f t="shared" si="16"/>
        <v>9.0769975007729489</v>
      </c>
      <c r="AP18" s="28">
        <f t="shared" si="16"/>
        <v>8.6293537189235234</v>
      </c>
      <c r="AQ18" s="28">
        <f t="shared" si="16"/>
        <v>8.1146615908085415</v>
      </c>
      <c r="AR18" s="28">
        <f t="shared" si="16"/>
        <v>8.5571824337713505</v>
      </c>
      <c r="AS18" s="28">
        <f t="shared" si="16"/>
        <v>9.5746644459488977</v>
      </c>
      <c r="AT18" s="33"/>
      <c r="AU18" s="28">
        <f t="shared" si="2"/>
        <v>15.172944535190425</v>
      </c>
      <c r="AV18" s="28">
        <f t="shared" si="2"/>
        <v>-16.841496137100297</v>
      </c>
      <c r="AW18" s="28">
        <f t="shared" si="2"/>
        <v>16.552547081034909</v>
      </c>
      <c r="AX18" s="28">
        <f t="shared" si="2"/>
        <v>20.558138805481896</v>
      </c>
      <c r="AY18" s="28">
        <f t="shared" si="2"/>
        <v>-1.7078118085066429</v>
      </c>
      <c r="AZ18" s="28">
        <f t="shared" si="2"/>
        <v>1.5414527358295738</v>
      </c>
      <c r="BA18" s="28">
        <f t="shared" si="2"/>
        <v>-4.559666866088385</v>
      </c>
      <c r="BB18" s="28">
        <f t="shared" si="2"/>
        <v>0.63909911982422685</v>
      </c>
      <c r="BC18" s="28">
        <f t="shared" si="2"/>
        <v>7.7892157792328387</v>
      </c>
      <c r="BD18" s="28">
        <f t="shared" si="2"/>
        <v>9.3038374206712469</v>
      </c>
      <c r="BE18" s="28">
        <f t="shared" si="2"/>
        <v>6.2253974925246869</v>
      </c>
      <c r="BF18" s="28">
        <f>((AC18/AB18)-1)*100</f>
        <v>-11.353293480945936</v>
      </c>
    </row>
    <row r="19" spans="1:73" ht="12.75" hidden="1" customHeight="1" x14ac:dyDescent="0.5">
      <c r="A19" s="43" t="s">
        <v>19</v>
      </c>
      <c r="B19" s="35">
        <f t="shared" ref="B19:U19" si="17">B18+B17</f>
        <v>535211.4</v>
      </c>
      <c r="C19" s="35">
        <f t="shared" si="17"/>
        <v>591158.30000000005</v>
      </c>
      <c r="D19" s="35">
        <f t="shared" si="17"/>
        <v>717154.8</v>
      </c>
      <c r="E19" s="35">
        <f t="shared" si="17"/>
        <v>906940.2</v>
      </c>
      <c r="F19" s="35">
        <f t="shared" si="17"/>
        <v>933783.50000000012</v>
      </c>
      <c r="G19" s="35">
        <f t="shared" si="17"/>
        <v>1024231.5</v>
      </c>
      <c r="H19" s="35">
        <f t="shared" si="17"/>
        <v>1545019.44</v>
      </c>
      <c r="I19" s="35">
        <f t="shared" si="17"/>
        <v>1371859</v>
      </c>
      <c r="J19" s="35">
        <f t="shared" si="17"/>
        <v>1727094.48</v>
      </c>
      <c r="K19" s="35">
        <f t="shared" si="17"/>
        <v>1934737.04</v>
      </c>
      <c r="L19" s="35">
        <f t="shared" si="17"/>
        <v>1877157.4799999997</v>
      </c>
      <c r="M19" s="35">
        <f t="shared" si="17"/>
        <v>2159749.5099999998</v>
      </c>
      <c r="N19" s="35">
        <f t="shared" si="17"/>
        <v>2467984.6800000002</v>
      </c>
      <c r="O19" s="35">
        <f t="shared" si="17"/>
        <v>2833537.62</v>
      </c>
      <c r="P19" s="35">
        <f t="shared" si="17"/>
        <v>3216629.5700000003</v>
      </c>
      <c r="Q19" s="35">
        <f t="shared" si="17"/>
        <v>3368951.1500000004</v>
      </c>
      <c r="R19" s="35">
        <f t="shared" si="17"/>
        <v>3977952.3</v>
      </c>
      <c r="S19" s="35">
        <f t="shared" si="17"/>
        <v>3256402.829955</v>
      </c>
      <c r="T19" s="35">
        <v>4011795.29</v>
      </c>
      <c r="U19" s="35">
        <f t="shared" si="17"/>
        <v>4618961.3600000003</v>
      </c>
      <c r="V19" s="35">
        <v>4689487.2699999996</v>
      </c>
      <c r="W19" s="35">
        <f t="shared" ref="W19:AB19" si="18">W18+W17</f>
        <v>4543330.6900000004</v>
      </c>
      <c r="X19" s="35">
        <f t="shared" si="18"/>
        <v>4828747.7300000004</v>
      </c>
      <c r="Y19" s="35">
        <f t="shared" si="18"/>
        <v>4688083.3600000003</v>
      </c>
      <c r="Z19" s="35">
        <f t="shared" si="18"/>
        <v>4971469.3699999992</v>
      </c>
      <c r="AA19" s="35">
        <f t="shared" si="18"/>
        <v>5281002.4797630003</v>
      </c>
      <c r="AB19" s="35">
        <f t="shared" si="18"/>
        <v>5405712.3100000005</v>
      </c>
      <c r="AC19" s="35">
        <f>AC18+AC17</f>
        <v>5206697.281386001</v>
      </c>
      <c r="AD19" s="36"/>
      <c r="AE19" s="37"/>
      <c r="AF19" s="37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33"/>
      <c r="AU19" s="38">
        <f t="shared" si="2"/>
        <v>18.076876834500833</v>
      </c>
      <c r="AV19" s="42">
        <f t="shared" si="2"/>
        <v>-18.138715993276232</v>
      </c>
      <c r="AW19" s="38">
        <f t="shared" si="2"/>
        <v>23.197144195315623</v>
      </c>
      <c r="AX19" s="38">
        <f t="shared" si="2"/>
        <v>15.134522728850408</v>
      </c>
      <c r="AY19" s="38">
        <f t="shared" si="2"/>
        <v>1.5268781118359387</v>
      </c>
      <c r="AZ19" s="38">
        <f t="shared" si="2"/>
        <v>-3.116685718180856</v>
      </c>
      <c r="BA19" s="38">
        <f t="shared" si="2"/>
        <v>6.282110184675993</v>
      </c>
      <c r="BB19" s="38">
        <f t="shared" si="2"/>
        <v>-2.9130610639707233</v>
      </c>
      <c r="BC19" s="38">
        <f t="shared" si="2"/>
        <v>6.0448159351842001</v>
      </c>
      <c r="BD19" s="38">
        <f t="shared" si="2"/>
        <v>6.2261896177186138</v>
      </c>
      <c r="BE19" s="38">
        <f t="shared" si="2"/>
        <v>2.3614802438531868</v>
      </c>
      <c r="BF19" s="28">
        <f t="shared" si="2"/>
        <v>-3.6815689996273493</v>
      </c>
    </row>
    <row r="20" spans="1:73" ht="11.85" customHeight="1" x14ac:dyDescent="0.5">
      <c r="A20" s="22" t="s">
        <v>20</v>
      </c>
      <c r="B20" s="23">
        <v>73288.899999999994</v>
      </c>
      <c r="C20" s="23">
        <v>92001.5</v>
      </c>
      <c r="D20" s="23">
        <v>107311.9</v>
      </c>
      <c r="E20" s="23">
        <v>126233.8</v>
      </c>
      <c r="F20" s="23">
        <v>115066.4</v>
      </c>
      <c r="G20" s="23">
        <v>180947.6</v>
      </c>
      <c r="H20" s="23">
        <v>190391.72</v>
      </c>
      <c r="I20" s="23">
        <v>200764.3</v>
      </c>
      <c r="J20" s="23">
        <v>247289.65</v>
      </c>
      <c r="K20" s="23">
        <v>245604.8</v>
      </c>
      <c r="L20" s="23">
        <v>264782.17</v>
      </c>
      <c r="M20" s="23">
        <v>293948.75</v>
      </c>
      <c r="N20" s="23">
        <v>351341.78</v>
      </c>
      <c r="O20" s="23">
        <v>427871.34</v>
      </c>
      <c r="P20" s="23">
        <v>449756.43</v>
      </c>
      <c r="Q20" s="23">
        <v>465126.3</v>
      </c>
      <c r="R20" s="31">
        <v>549982.14</v>
      </c>
      <c r="S20" s="23">
        <v>503621.65411900001</v>
      </c>
      <c r="T20" s="23">
        <v>562039.19999999995</v>
      </c>
      <c r="U20" s="23">
        <v>614507.02</v>
      </c>
      <c r="V20" s="23">
        <v>644160.43999999994</v>
      </c>
      <c r="W20" s="32">
        <v>605343.56999999995</v>
      </c>
      <c r="X20" s="23">
        <v>630500.68999999994</v>
      </c>
      <c r="Y20" s="23">
        <v>665537.06000000006</v>
      </c>
      <c r="Z20" s="23">
        <v>668163.24</v>
      </c>
      <c r="AA20" s="23">
        <v>720913.93681600003</v>
      </c>
      <c r="AB20" s="23">
        <v>678684.47</v>
      </c>
      <c r="AC20" s="23">
        <v>626011.42000000004</v>
      </c>
      <c r="AD20" s="26"/>
      <c r="AE20" s="27">
        <f t="shared" ref="AE20:AF30" si="19">((C20/B20)-1)*100</f>
        <v>25.532652284315915</v>
      </c>
      <c r="AF20" s="27">
        <f t="shared" si="19"/>
        <v>16.641467802155386</v>
      </c>
      <c r="AG20" s="28">
        <f t="shared" ref="AG20:AS23" si="20">+(C20/C$30)*100</f>
        <v>9.7784203559584579</v>
      </c>
      <c r="AH20" s="28">
        <f t="shared" si="20"/>
        <v>9.4331706284519985</v>
      </c>
      <c r="AI20" s="28">
        <f t="shared" si="20"/>
        <v>8.976242153135356</v>
      </c>
      <c r="AJ20" s="28">
        <f t="shared" si="20"/>
        <v>8.1547268031443192</v>
      </c>
      <c r="AK20" s="28">
        <f t="shared" si="20"/>
        <v>10.015464979705309</v>
      </c>
      <c r="AL20" s="28">
        <f t="shared" si="20"/>
        <v>8.4690456464625594</v>
      </c>
      <c r="AM20" s="28">
        <f t="shared" si="20"/>
        <v>9.0669264026213501</v>
      </c>
      <c r="AN20" s="28">
        <f t="shared" si="20"/>
        <v>8.9336655948263815</v>
      </c>
      <c r="AO20" s="28">
        <f t="shared" si="20"/>
        <v>8.5140385067390767</v>
      </c>
      <c r="AP20" s="28">
        <f t="shared" si="20"/>
        <v>9.0556558791961752</v>
      </c>
      <c r="AQ20" s="28">
        <f t="shared" si="20"/>
        <v>8.8388888539414605</v>
      </c>
      <c r="AR20" s="28">
        <f t="shared" si="20"/>
        <v>9.069951974184157</v>
      </c>
      <c r="AS20" s="28">
        <f t="shared" si="20"/>
        <v>9.6395838105432805</v>
      </c>
      <c r="AT20" s="33"/>
      <c r="AU20" s="28">
        <f t="shared" ref="AU20:BE30" si="21">((R20/Q20)-1)*100</f>
        <v>18.243612541367792</v>
      </c>
      <c r="AV20" s="28">
        <f t="shared" si="21"/>
        <v>-8.4294529784185386</v>
      </c>
      <c r="AW20" s="28">
        <f t="shared" si="21"/>
        <v>11.599490491168707</v>
      </c>
      <c r="AX20" s="28">
        <f t="shared" si="21"/>
        <v>9.335259889345803</v>
      </c>
      <c r="AY20" s="28">
        <f t="shared" si="21"/>
        <v>4.8255624484159654</v>
      </c>
      <c r="AZ20" s="28">
        <f t="shared" si="21"/>
        <v>-6.025963034923409</v>
      </c>
      <c r="BA20" s="28">
        <f t="shared" si="21"/>
        <v>4.155841615696021</v>
      </c>
      <c r="BB20" s="28">
        <f t="shared" si="21"/>
        <v>5.5569122374790947</v>
      </c>
      <c r="BC20" s="28">
        <f t="shared" si="21"/>
        <v>0.39459560674202088</v>
      </c>
      <c r="BD20" s="28">
        <f t="shared" si="21"/>
        <v>7.8948816184500226</v>
      </c>
      <c r="BE20" s="28">
        <f t="shared" si="21"/>
        <v>-5.8577681272901199</v>
      </c>
      <c r="BF20" s="28">
        <f>((AC20/AB20)-1)*100</f>
        <v>-7.7610513174111606</v>
      </c>
      <c r="BJ20" s="44">
        <v>17094.060000000001</v>
      </c>
      <c r="BK20" s="44">
        <v>18436.96</v>
      </c>
      <c r="BL20" s="44">
        <v>20895.57</v>
      </c>
      <c r="BM20" s="44">
        <v>16861.53</v>
      </c>
      <c r="BN20" s="44">
        <v>19971.400000000001</v>
      </c>
      <c r="BO20" s="44">
        <v>20131.96</v>
      </c>
      <c r="BP20" s="44">
        <v>18863.060000000001</v>
      </c>
      <c r="BQ20" s="44">
        <v>21367.3</v>
      </c>
      <c r="BR20" s="44">
        <v>21834.69</v>
      </c>
      <c r="BS20" s="44">
        <v>20015.830000000002</v>
      </c>
      <c r="BT20" s="44">
        <v>21440.86</v>
      </c>
      <c r="BU20" s="44">
        <v>19721.439999999999</v>
      </c>
    </row>
    <row r="21" spans="1:73" ht="11.85" customHeight="1" x14ac:dyDescent="0.5">
      <c r="A21" s="39" t="s">
        <v>21</v>
      </c>
      <c r="B21" s="35">
        <f t="shared" ref="B21:AB21" si="22">+B16+B18+B20</f>
        <v>214673.6</v>
      </c>
      <c r="C21" s="35">
        <f t="shared" si="22"/>
        <v>258089.60000000001</v>
      </c>
      <c r="D21" s="35">
        <f t="shared" si="22"/>
        <v>295883</v>
      </c>
      <c r="E21" s="35">
        <f t="shared" si="22"/>
        <v>362328.8</v>
      </c>
      <c r="F21" s="35">
        <f t="shared" si="22"/>
        <v>349668.9</v>
      </c>
      <c r="G21" s="35">
        <f t="shared" si="22"/>
        <v>481134.19999999995</v>
      </c>
      <c r="H21" s="35">
        <f t="shared" si="22"/>
        <v>561062.61</v>
      </c>
      <c r="I21" s="35">
        <f t="shared" si="22"/>
        <v>573094.87</v>
      </c>
      <c r="J21" s="35">
        <f t="shared" si="22"/>
        <v>737432.09</v>
      </c>
      <c r="K21" s="35">
        <f t="shared" si="22"/>
        <v>748028.62999999989</v>
      </c>
      <c r="L21" s="35">
        <f t="shared" si="22"/>
        <v>751626.90999999992</v>
      </c>
      <c r="M21" s="35">
        <f t="shared" si="22"/>
        <v>832440.84000000008</v>
      </c>
      <c r="N21" s="35">
        <f t="shared" si="22"/>
        <v>1011417.6799999999</v>
      </c>
      <c r="O21" s="35">
        <f t="shared" si="22"/>
        <v>1243759.06</v>
      </c>
      <c r="P21" s="35">
        <f t="shared" si="22"/>
        <v>1321124.92</v>
      </c>
      <c r="Q21" s="35">
        <f t="shared" si="22"/>
        <v>1345356.62</v>
      </c>
      <c r="R21" s="35">
        <f t="shared" si="22"/>
        <v>1664750.3400000003</v>
      </c>
      <c r="S21" s="35">
        <f t="shared" si="22"/>
        <v>1389992.5081480001</v>
      </c>
      <c r="T21" s="35">
        <v>1581483.8699999999</v>
      </c>
      <c r="U21" s="35">
        <f t="shared" si="22"/>
        <v>1864736.6400000001</v>
      </c>
      <c r="V21" s="35">
        <f>+V16+V18+V20</f>
        <v>1868662.98</v>
      </c>
      <c r="W21" s="35">
        <f t="shared" si="22"/>
        <v>1818608.6599999997</v>
      </c>
      <c r="X21" s="35">
        <f t="shared" si="22"/>
        <v>1839515.96</v>
      </c>
      <c r="Y21" s="35">
        <f t="shared" si="22"/>
        <v>1878444.5</v>
      </c>
      <c r="Z21" s="35">
        <f t="shared" si="22"/>
        <v>1916192.52</v>
      </c>
      <c r="AA21" s="35">
        <f t="shared" si="22"/>
        <v>2069065.5079370001</v>
      </c>
      <c r="AB21" s="35">
        <f t="shared" si="22"/>
        <v>2094255.76</v>
      </c>
      <c r="AC21" s="35">
        <f>+AC16+AC18+AC20</f>
        <v>1951400.641632</v>
      </c>
      <c r="AD21" s="36"/>
      <c r="AE21" s="37">
        <f t="shared" si="19"/>
        <v>20.224191516795731</v>
      </c>
      <c r="AF21" s="37">
        <f t="shared" si="19"/>
        <v>14.643519149938623</v>
      </c>
      <c r="AG21" s="28">
        <f t="shared" si="20"/>
        <v>27.431167951622264</v>
      </c>
      <c r="AH21" s="28">
        <f t="shared" si="20"/>
        <v>26.009369185134755</v>
      </c>
      <c r="AI21" s="28">
        <f t="shared" si="20"/>
        <v>25.764502437975807</v>
      </c>
      <c r="AJ21" s="28">
        <f t="shared" si="20"/>
        <v>24.780946923306811</v>
      </c>
      <c r="AK21" s="28">
        <f t="shared" si="20"/>
        <v>26.630818704633441</v>
      </c>
      <c r="AL21" s="28">
        <f t="shared" si="20"/>
        <v>24.957308304234139</v>
      </c>
      <c r="AM21" s="28">
        <f t="shared" si="20"/>
        <v>25.882136455584238</v>
      </c>
      <c r="AN21" s="28">
        <f t="shared" si="20"/>
        <v>26.640709350164514</v>
      </c>
      <c r="AO21" s="28">
        <f t="shared" si="20"/>
        <v>25.930863566034844</v>
      </c>
      <c r="AP21" s="28">
        <f t="shared" si="20"/>
        <v>25.705940269707568</v>
      </c>
      <c r="AQ21" s="28">
        <f t="shared" si="20"/>
        <v>25.031071104203264</v>
      </c>
      <c r="AR21" s="28">
        <f t="shared" si="20"/>
        <v>26.109931427571066</v>
      </c>
      <c r="AS21" s="28">
        <f t="shared" si="20"/>
        <v>28.020852481011065</v>
      </c>
      <c r="AT21" s="33"/>
      <c r="AU21" s="38">
        <f t="shared" si="21"/>
        <v>23.740450320153794</v>
      </c>
      <c r="AV21" s="42">
        <f t="shared" si="21"/>
        <v>-16.504446657869444</v>
      </c>
      <c r="AW21" s="38">
        <f t="shared" si="21"/>
        <v>13.776431220276098</v>
      </c>
      <c r="AX21" s="38">
        <f t="shared" si="21"/>
        <v>17.910569647479257</v>
      </c>
      <c r="AY21" s="38">
        <f t="shared" si="21"/>
        <v>0.21055734712220886</v>
      </c>
      <c r="AZ21" s="38">
        <f t="shared" si="21"/>
        <v>-2.678616772297826</v>
      </c>
      <c r="BA21" s="38">
        <f t="shared" si="21"/>
        <v>1.1496316090345848</v>
      </c>
      <c r="BB21" s="38">
        <f t="shared" si="21"/>
        <v>2.1162382304092731</v>
      </c>
      <c r="BC21" s="38">
        <f t="shared" si="21"/>
        <v>2.0095360815823859</v>
      </c>
      <c r="BD21" s="38">
        <f t="shared" si="21"/>
        <v>7.9779555729087237</v>
      </c>
      <c r="BE21" s="38">
        <f t="shared" si="21"/>
        <v>1.2174700108029013</v>
      </c>
      <c r="BF21" s="38">
        <f>((AC21/AB21)-1)*100</f>
        <v>-6.8212832976999866</v>
      </c>
    </row>
    <row r="22" spans="1:73" ht="9.75" customHeight="1" x14ac:dyDescent="0.5">
      <c r="A22" s="43" t="s">
        <v>22</v>
      </c>
      <c r="B22" s="35">
        <f t="shared" ref="B22:AC22" si="23">+B15+B16+B18+B20</f>
        <v>608500.30000000005</v>
      </c>
      <c r="C22" s="35">
        <f t="shared" si="23"/>
        <v>683159.8</v>
      </c>
      <c r="D22" s="35">
        <f t="shared" si="23"/>
        <v>824466.70000000007</v>
      </c>
      <c r="E22" s="35">
        <f t="shared" si="23"/>
        <v>1033174</v>
      </c>
      <c r="F22" s="35">
        <f t="shared" si="23"/>
        <v>1048849.9000000001</v>
      </c>
      <c r="G22" s="35">
        <f t="shared" si="23"/>
        <v>1205179.1000000001</v>
      </c>
      <c r="H22" s="35">
        <f t="shared" si="23"/>
        <v>1735411.16</v>
      </c>
      <c r="I22" s="35">
        <f t="shared" si="23"/>
        <v>1572623.3</v>
      </c>
      <c r="J22" s="35">
        <f t="shared" si="23"/>
        <v>1974384.13</v>
      </c>
      <c r="K22" s="35">
        <f t="shared" si="23"/>
        <v>2180341.84</v>
      </c>
      <c r="L22" s="35">
        <f t="shared" si="23"/>
        <v>2141939.65</v>
      </c>
      <c r="M22" s="35">
        <f t="shared" si="23"/>
        <v>2453698.2599999998</v>
      </c>
      <c r="N22" s="35">
        <f t="shared" si="23"/>
        <v>2819326.46</v>
      </c>
      <c r="O22" s="35">
        <f t="shared" si="23"/>
        <v>3261408.96</v>
      </c>
      <c r="P22" s="35">
        <f t="shared" si="23"/>
        <v>3666386.0000000005</v>
      </c>
      <c r="Q22" s="35">
        <f t="shared" si="23"/>
        <v>3834077.45</v>
      </c>
      <c r="R22" s="35">
        <f t="shared" si="23"/>
        <v>4527934.4399999995</v>
      </c>
      <c r="S22" s="35">
        <f t="shared" si="23"/>
        <v>3760024.4840739998</v>
      </c>
      <c r="T22" s="35">
        <v>4573834.49</v>
      </c>
      <c r="U22" s="35">
        <f t="shared" si="23"/>
        <v>5233468.3800000008</v>
      </c>
      <c r="V22" s="35">
        <v>5333647.43</v>
      </c>
      <c r="W22" s="35">
        <f t="shared" si="23"/>
        <v>5148674.2600000007</v>
      </c>
      <c r="X22" s="35">
        <f t="shared" si="23"/>
        <v>5459248.4199999999</v>
      </c>
      <c r="Y22" s="35">
        <f t="shared" si="23"/>
        <v>5353620.42</v>
      </c>
      <c r="Z22" s="35">
        <f t="shared" si="23"/>
        <v>5639632.6099999994</v>
      </c>
      <c r="AA22" s="35">
        <f t="shared" si="23"/>
        <v>6001916.4165790007</v>
      </c>
      <c r="AB22" s="35">
        <f t="shared" si="23"/>
        <v>6084396.7800000003</v>
      </c>
      <c r="AC22" s="35">
        <f t="shared" si="23"/>
        <v>5832708.701386001</v>
      </c>
      <c r="AD22" s="36"/>
      <c r="AE22" s="37">
        <f t="shared" si="19"/>
        <v>12.269426983026953</v>
      </c>
      <c r="AF22" s="37">
        <f t="shared" si="19"/>
        <v>20.68431134267561</v>
      </c>
      <c r="AG22" s="28">
        <f t="shared" si="20"/>
        <v>72.609943258452404</v>
      </c>
      <c r="AH22" s="28">
        <f t="shared" si="20"/>
        <v>72.474115718543302</v>
      </c>
      <c r="AI22" s="28">
        <f t="shared" si="20"/>
        <v>73.467011294308421</v>
      </c>
      <c r="AJ22" s="28">
        <f t="shared" si="20"/>
        <v>74.331728393390591</v>
      </c>
      <c r="AK22" s="28">
        <f t="shared" si="20"/>
        <v>66.706765220001614</v>
      </c>
      <c r="AL22" s="28">
        <f t="shared" si="20"/>
        <v>77.194934367001579</v>
      </c>
      <c r="AM22" s="28">
        <f t="shared" si="20"/>
        <v>71.022884647058845</v>
      </c>
      <c r="AN22" s="28">
        <f t="shared" si="20"/>
        <v>71.327237404202791</v>
      </c>
      <c r="AO22" s="28">
        <f t="shared" si="20"/>
        <v>75.582864763287716</v>
      </c>
      <c r="AP22" s="28">
        <f t="shared" si="20"/>
        <v>73.255190802333487</v>
      </c>
      <c r="AQ22" s="28">
        <f t="shared" si="20"/>
        <v>73.781454084256367</v>
      </c>
      <c r="AR22" s="28">
        <f t="shared" si="20"/>
        <v>72.781425516050575</v>
      </c>
      <c r="AS22" s="28">
        <f t="shared" si="20"/>
        <v>73.47681901381101</v>
      </c>
      <c r="AT22" s="33"/>
      <c r="AU22" s="38">
        <f t="shared" si="21"/>
        <v>18.097104167783542</v>
      </c>
      <c r="AV22" s="42">
        <f t="shared" si="21"/>
        <v>-16.959387687733386</v>
      </c>
      <c r="AW22" s="38">
        <f t="shared" si="21"/>
        <v>21.64374219830172</v>
      </c>
      <c r="AX22" s="38">
        <f t="shared" si="21"/>
        <v>14.421901173778595</v>
      </c>
      <c r="AY22" s="38">
        <f t="shared" si="21"/>
        <v>1.9141999669442633</v>
      </c>
      <c r="AZ22" s="38">
        <f t="shared" si="21"/>
        <v>-3.468042693628115</v>
      </c>
      <c r="BA22" s="38">
        <f t="shared" si="21"/>
        <v>6.0321190332984775</v>
      </c>
      <c r="BB22" s="38">
        <f t="shared" si="21"/>
        <v>-1.9348450899034142</v>
      </c>
      <c r="BC22" s="38">
        <f t="shared" si="21"/>
        <v>5.3424069613063674</v>
      </c>
      <c r="BD22" s="38">
        <f t="shared" si="21"/>
        <v>6.4238902005178788</v>
      </c>
      <c r="BE22" s="38">
        <f t="shared" si="21"/>
        <v>1.3742337896136769</v>
      </c>
      <c r="BF22" s="38">
        <f>((AC22/AB22)-1)*100</f>
        <v>-4.1366151438598227</v>
      </c>
    </row>
    <row r="23" spans="1:73" ht="11.25" customHeight="1" x14ac:dyDescent="0.5">
      <c r="A23" s="22" t="s">
        <v>23</v>
      </c>
      <c r="B23" s="23">
        <v>72598.3</v>
      </c>
      <c r="C23" s="23">
        <v>86699.7</v>
      </c>
      <c r="D23" s="23">
        <v>100621.6</v>
      </c>
      <c r="E23" s="23">
        <v>121464.6</v>
      </c>
      <c r="F23" s="23">
        <v>118777.8</v>
      </c>
      <c r="G23" s="23">
        <v>193096.67</v>
      </c>
      <c r="H23" s="23">
        <v>178678.77</v>
      </c>
      <c r="I23" s="23">
        <v>222871.95</v>
      </c>
      <c r="J23" s="23">
        <v>264980.37</v>
      </c>
      <c r="K23" s="23">
        <v>239400.37</v>
      </c>
      <c r="L23" s="23">
        <v>272050.13</v>
      </c>
      <c r="M23" s="23">
        <v>297734.21999999997</v>
      </c>
      <c r="N23" s="23">
        <v>363141.64</v>
      </c>
      <c r="O23" s="23">
        <v>391284.91</v>
      </c>
      <c r="P23" s="23">
        <v>426015.08</v>
      </c>
      <c r="Q23" s="23">
        <v>504434.19</v>
      </c>
      <c r="R23" s="31">
        <v>516483.58</v>
      </c>
      <c r="S23" s="23">
        <v>495292.05896400003</v>
      </c>
      <c r="T23" s="23">
        <v>517477.79</v>
      </c>
      <c r="U23" s="23">
        <v>511220.78</v>
      </c>
      <c r="V23" s="23">
        <v>597399.63</v>
      </c>
      <c r="W23" s="32">
        <v>603058.98</v>
      </c>
      <c r="X23" s="23">
        <v>646692.89</v>
      </c>
      <c r="Y23" s="23">
        <v>661143.01</v>
      </c>
      <c r="Z23" s="23">
        <v>613246.27</v>
      </c>
      <c r="AA23" s="23">
        <v>657303.94262400002</v>
      </c>
      <c r="AB23" s="23">
        <v>701611.57</v>
      </c>
      <c r="AC23" s="23"/>
      <c r="AD23" s="26"/>
      <c r="AE23" s="27">
        <f t="shared" si="19"/>
        <v>19.423870806892161</v>
      </c>
      <c r="AF23" s="27">
        <f t="shared" si="19"/>
        <v>16.057610349286101</v>
      </c>
      <c r="AG23" s="28">
        <f t="shared" si="20"/>
        <v>9.2149161843610319</v>
      </c>
      <c r="AH23" s="28">
        <f t="shared" si="20"/>
        <v>8.8450649155205117</v>
      </c>
      <c r="AI23" s="28">
        <f t="shared" si="20"/>
        <v>8.6371135356277406</v>
      </c>
      <c r="AJ23" s="28">
        <f t="shared" si="20"/>
        <v>8.4177527868996975</v>
      </c>
      <c r="AK23" s="28">
        <f t="shared" si="20"/>
        <v>10.687917032791333</v>
      </c>
      <c r="AL23" s="28">
        <f t="shared" si="20"/>
        <v>7.9480276725468162</v>
      </c>
      <c r="AM23" s="28">
        <f t="shared" si="20"/>
        <v>10.065353092450728</v>
      </c>
      <c r="AN23" s="28">
        <f t="shared" si="20"/>
        <v>9.5727662470846013</v>
      </c>
      <c r="AO23" s="28">
        <f t="shared" si="20"/>
        <v>8.2989581991377293</v>
      </c>
      <c r="AP23" s="28">
        <f t="shared" si="20"/>
        <v>9.3042230115818754</v>
      </c>
      <c r="AQ23" s="28">
        <f t="shared" si="20"/>
        <v>8.9527160043883658</v>
      </c>
      <c r="AR23" s="28">
        <f t="shared" si="20"/>
        <v>9.3745675069627996</v>
      </c>
      <c r="AS23" s="28">
        <f t="shared" si="20"/>
        <v>8.8153221100199985</v>
      </c>
      <c r="AT23" s="33"/>
      <c r="AU23" s="28">
        <f t="shared" si="21"/>
        <v>2.3886941525514072</v>
      </c>
      <c r="AV23" s="45">
        <f t="shared" si="21"/>
        <v>-4.1030386747241803</v>
      </c>
      <c r="AW23" s="28">
        <f t="shared" si="21"/>
        <v>4.479322984181433</v>
      </c>
      <c r="AX23" s="28">
        <f t="shared" si="21"/>
        <v>-1.209135951515905</v>
      </c>
      <c r="AY23" s="28">
        <f t="shared" si="21"/>
        <v>16.857462249480548</v>
      </c>
      <c r="AZ23" s="28">
        <f t="shared" si="21"/>
        <v>0.94733068381711583</v>
      </c>
      <c r="BA23" s="28">
        <f t="shared" si="21"/>
        <v>7.2354299408658118</v>
      </c>
      <c r="BB23" s="28">
        <f t="shared" si="21"/>
        <v>2.2344640282035533</v>
      </c>
      <c r="BC23" s="28">
        <f t="shared" si="21"/>
        <v>-7.2445354901354841</v>
      </c>
      <c r="BD23" s="28">
        <f t="shared" si="21"/>
        <v>7.1843360130017686</v>
      </c>
      <c r="BE23" s="28">
        <f t="shared" si="21"/>
        <v>6.7408126595317475</v>
      </c>
      <c r="BF23" s="28"/>
    </row>
    <row r="24" spans="1:73" ht="13.5" hidden="1" customHeight="1" x14ac:dyDescent="0.5">
      <c r="A24" s="43" t="s">
        <v>24</v>
      </c>
      <c r="B24" s="35">
        <f t="shared" ref="B24:AA24" si="24">+B15+B21+B23</f>
        <v>681098.60000000009</v>
      </c>
      <c r="C24" s="35">
        <f t="shared" si="24"/>
        <v>769859.5</v>
      </c>
      <c r="D24" s="35">
        <f t="shared" si="24"/>
        <v>925088.29999999993</v>
      </c>
      <c r="E24" s="35">
        <f t="shared" si="24"/>
        <v>1154638.6000000001</v>
      </c>
      <c r="F24" s="35">
        <f t="shared" si="24"/>
        <v>1167627.7000000002</v>
      </c>
      <c r="G24" s="35">
        <f t="shared" si="24"/>
        <v>1398275.77</v>
      </c>
      <c r="H24" s="35">
        <f t="shared" si="24"/>
        <v>1914089.9300000002</v>
      </c>
      <c r="I24" s="35">
        <f t="shared" si="24"/>
        <v>1795495.2499999998</v>
      </c>
      <c r="J24" s="35">
        <f t="shared" si="24"/>
        <v>2239364.5</v>
      </c>
      <c r="K24" s="35">
        <f t="shared" si="24"/>
        <v>2419742.21</v>
      </c>
      <c r="L24" s="35">
        <f t="shared" si="24"/>
        <v>2413989.7799999993</v>
      </c>
      <c r="M24" s="35">
        <f t="shared" si="24"/>
        <v>2751432.4799999995</v>
      </c>
      <c r="N24" s="35">
        <f t="shared" si="24"/>
        <v>3182468.1</v>
      </c>
      <c r="O24" s="35">
        <f t="shared" si="24"/>
        <v>3652693.87</v>
      </c>
      <c r="P24" s="35">
        <f t="shared" si="24"/>
        <v>4092401.08</v>
      </c>
      <c r="Q24" s="35">
        <f t="shared" si="24"/>
        <v>4338511.6400000006</v>
      </c>
      <c r="R24" s="35">
        <f t="shared" si="24"/>
        <v>5044418.0200000005</v>
      </c>
      <c r="S24" s="35">
        <f t="shared" si="24"/>
        <v>4255316.5430379994</v>
      </c>
      <c r="T24" s="35">
        <v>5091312.28</v>
      </c>
      <c r="U24" s="35">
        <f t="shared" si="24"/>
        <v>5744689.1600000011</v>
      </c>
      <c r="V24" s="35">
        <v>5931102.2699999996</v>
      </c>
      <c r="W24" s="35">
        <f t="shared" si="24"/>
        <v>5751733.2400000002</v>
      </c>
      <c r="X24" s="35">
        <f t="shared" si="24"/>
        <v>6105941.3099999996</v>
      </c>
      <c r="Y24" s="35">
        <f t="shared" si="24"/>
        <v>6014763.4299999997</v>
      </c>
      <c r="Z24" s="35">
        <f t="shared" si="24"/>
        <v>6252878.879999999</v>
      </c>
      <c r="AA24" s="35">
        <f t="shared" si="24"/>
        <v>6659220.3592030006</v>
      </c>
      <c r="AB24" s="35">
        <f>+AB15+AB21+AB23</f>
        <v>6786008.3500000006</v>
      </c>
      <c r="AC24" s="35"/>
      <c r="AD24" s="36"/>
      <c r="AE24" s="37">
        <f t="shared" si="19"/>
        <v>13.032019152586694</v>
      </c>
      <c r="AF24" s="37">
        <f t="shared" si="19"/>
        <v>20.163263556532062</v>
      </c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33"/>
      <c r="AU24" s="38">
        <f t="shared" si="21"/>
        <v>16.270703839808064</v>
      </c>
      <c r="AV24" s="42">
        <f t="shared" si="21"/>
        <v>-15.643062764294879</v>
      </c>
      <c r="AW24" s="38">
        <f t="shared" si="21"/>
        <v>19.64591184948976</v>
      </c>
      <c r="AX24" s="38">
        <f t="shared" si="21"/>
        <v>12.833172354534916</v>
      </c>
      <c r="AY24" s="38">
        <f t="shared" si="21"/>
        <v>3.2449642584316596</v>
      </c>
      <c r="AZ24" s="38">
        <f t="shared" si="21"/>
        <v>-3.0242107088131465</v>
      </c>
      <c r="BA24" s="38">
        <f t="shared" si="21"/>
        <v>6.1582840375260517</v>
      </c>
      <c r="BB24" s="38">
        <f t="shared" si="21"/>
        <v>-1.4932649262558995</v>
      </c>
      <c r="BC24" s="38">
        <f t="shared" si="21"/>
        <v>3.9588497996836391</v>
      </c>
      <c r="BD24" s="38">
        <f t="shared" si="21"/>
        <v>6.4984703366427921</v>
      </c>
      <c r="BE24" s="38">
        <f t="shared" si="21"/>
        <v>1.9039464675737916</v>
      </c>
      <c r="BF24" s="38"/>
    </row>
    <row r="25" spans="1:73" ht="15" customHeight="1" x14ac:dyDescent="0.5">
      <c r="A25" s="22" t="s">
        <v>25</v>
      </c>
      <c r="B25" s="23">
        <v>67816.3</v>
      </c>
      <c r="C25" s="23">
        <v>86227.4</v>
      </c>
      <c r="D25" s="23">
        <v>106864.9</v>
      </c>
      <c r="E25" s="23">
        <v>130323.1</v>
      </c>
      <c r="F25" s="23">
        <v>124156.5</v>
      </c>
      <c r="G25" s="23">
        <v>190808.13</v>
      </c>
      <c r="H25" s="23">
        <v>166454.87</v>
      </c>
      <c r="I25" s="23">
        <v>212844.02</v>
      </c>
      <c r="J25" s="23">
        <v>269181.89</v>
      </c>
      <c r="K25" s="23">
        <v>242344</v>
      </c>
      <c r="L25" s="23">
        <v>270214.45</v>
      </c>
      <c r="M25" s="23">
        <v>286539</v>
      </c>
      <c r="N25" s="23">
        <v>353957.86</v>
      </c>
      <c r="O25" s="23">
        <v>400238.93</v>
      </c>
      <c r="P25" s="23">
        <v>439300.81</v>
      </c>
      <c r="Q25" s="23">
        <v>506726.04</v>
      </c>
      <c r="R25" s="31">
        <v>402652.9</v>
      </c>
      <c r="S25" s="23">
        <v>457332.62815399998</v>
      </c>
      <c r="T25" s="23">
        <v>516993.37</v>
      </c>
      <c r="U25" s="23">
        <v>471553.81</v>
      </c>
      <c r="V25" s="23">
        <v>595623.87</v>
      </c>
      <c r="W25" s="32">
        <v>578822.93000000005</v>
      </c>
      <c r="X25" s="23">
        <v>595149.18999999994</v>
      </c>
      <c r="Y25" s="23">
        <v>602017.82999999996</v>
      </c>
      <c r="Z25" s="23">
        <v>657540.93999999994</v>
      </c>
      <c r="AA25" s="23">
        <v>705102.10693200002</v>
      </c>
      <c r="AB25" s="23">
        <v>687806.26</v>
      </c>
      <c r="AC25" s="23"/>
      <c r="AD25" s="26"/>
      <c r="AE25" s="27">
        <f t="shared" si="19"/>
        <v>27.14848790040152</v>
      </c>
      <c r="AF25" s="27">
        <f t="shared" si="19"/>
        <v>23.933807583204402</v>
      </c>
      <c r="AG25" s="28">
        <f t="shared" ref="AG25:AS25" si="25">+(C25/C$30)*100</f>
        <v>9.1647175687502074</v>
      </c>
      <c r="AH25" s="28">
        <f t="shared" si="25"/>
        <v>9.3938774347715395</v>
      </c>
      <c r="AI25" s="28">
        <f t="shared" si="25"/>
        <v>9.2670243924152995</v>
      </c>
      <c r="AJ25" s="28">
        <f t="shared" si="25"/>
        <v>8.7989399019573717</v>
      </c>
      <c r="AK25" s="28">
        <f t="shared" si="25"/>
        <v>10.561246150034917</v>
      </c>
      <c r="AL25" s="28">
        <f t="shared" si="25"/>
        <v>7.4042815102778174</v>
      </c>
      <c r="AM25" s="28">
        <f t="shared" si="25"/>
        <v>9.6124712639551291</v>
      </c>
      <c r="AN25" s="28">
        <f t="shared" si="25"/>
        <v>9.7245517127115484</v>
      </c>
      <c r="AO25" s="28">
        <f t="shared" si="25"/>
        <v>8.4010009082769326</v>
      </c>
      <c r="AP25" s="28">
        <f t="shared" si="25"/>
        <v>9.2414420230269325</v>
      </c>
      <c r="AQ25" s="28">
        <f t="shared" si="25"/>
        <v>8.6160814540614048</v>
      </c>
      <c r="AR25" s="28">
        <f t="shared" si="25"/>
        <v>9.1374865553564373</v>
      </c>
      <c r="AS25" s="28">
        <f t="shared" si="25"/>
        <v>9.0170486996795933</v>
      </c>
      <c r="AT25" s="33"/>
      <c r="AU25" s="28">
        <f t="shared" si="21"/>
        <v>-20.538344546098308</v>
      </c>
      <c r="AV25" s="45">
        <f t="shared" si="21"/>
        <v>13.579866965815945</v>
      </c>
      <c r="AW25" s="28">
        <f t="shared" si="21"/>
        <v>13.045371830743324</v>
      </c>
      <c r="AX25" s="28">
        <f t="shared" si="21"/>
        <v>-8.7891958846590175</v>
      </c>
      <c r="AY25" s="28">
        <f t="shared" si="21"/>
        <v>26.310901824756748</v>
      </c>
      <c r="AZ25" s="28">
        <f t="shared" si="21"/>
        <v>-2.8207298005031189</v>
      </c>
      <c r="BA25" s="28">
        <f t="shared" si="21"/>
        <v>2.8205966201096944</v>
      </c>
      <c r="BB25" s="28">
        <f t="shared" si="21"/>
        <v>1.1541038978814644</v>
      </c>
      <c r="BC25" s="28">
        <f t="shared" si="21"/>
        <v>9.2228348120519943</v>
      </c>
      <c r="BD25" s="28">
        <f t="shared" si="21"/>
        <v>7.2331871734100828</v>
      </c>
      <c r="BE25" s="28">
        <f t="shared" si="21"/>
        <v>-2.4529563536913379</v>
      </c>
      <c r="BF25" s="28"/>
    </row>
    <row r="26" spans="1:73" ht="14.25" hidden="1" customHeight="1" x14ac:dyDescent="0.5">
      <c r="A26" s="43" t="s">
        <v>26</v>
      </c>
      <c r="B26" s="35">
        <f t="shared" ref="B26:AA26" si="26">+B15+B21+B23+B25</f>
        <v>748914.90000000014</v>
      </c>
      <c r="C26" s="35">
        <f t="shared" si="26"/>
        <v>856086.9</v>
      </c>
      <c r="D26" s="35">
        <f t="shared" si="26"/>
        <v>1031953.2</v>
      </c>
      <c r="E26" s="35">
        <f t="shared" si="26"/>
        <v>1284961.7000000002</v>
      </c>
      <c r="F26" s="35">
        <f t="shared" si="26"/>
        <v>1291784.2000000002</v>
      </c>
      <c r="G26" s="35">
        <f t="shared" si="26"/>
        <v>1589083.9</v>
      </c>
      <c r="H26" s="35">
        <f t="shared" si="26"/>
        <v>2080544.8000000003</v>
      </c>
      <c r="I26" s="35">
        <f t="shared" si="26"/>
        <v>2008339.2699999998</v>
      </c>
      <c r="J26" s="35">
        <f t="shared" si="26"/>
        <v>2508546.39</v>
      </c>
      <c r="K26" s="35">
        <f t="shared" si="26"/>
        <v>2662086.21</v>
      </c>
      <c r="L26" s="35">
        <f t="shared" si="26"/>
        <v>2684204.2299999995</v>
      </c>
      <c r="M26" s="35">
        <f t="shared" si="26"/>
        <v>3037971.4799999995</v>
      </c>
      <c r="N26" s="35">
        <f t="shared" si="26"/>
        <v>3536425.96</v>
      </c>
      <c r="O26" s="35">
        <f t="shared" si="26"/>
        <v>4052932.8000000003</v>
      </c>
      <c r="P26" s="35">
        <f t="shared" si="26"/>
        <v>4531701.8899999997</v>
      </c>
      <c r="Q26" s="35">
        <f t="shared" si="26"/>
        <v>4845237.6800000006</v>
      </c>
      <c r="R26" s="35">
        <f t="shared" si="26"/>
        <v>5447070.9200000009</v>
      </c>
      <c r="S26" s="35">
        <f t="shared" si="26"/>
        <v>4712649.1711919997</v>
      </c>
      <c r="T26" s="35">
        <v>5608305.6500000004</v>
      </c>
      <c r="U26" s="35">
        <f t="shared" si="26"/>
        <v>6216242.9700000007</v>
      </c>
      <c r="V26" s="35">
        <v>6526850.8699999992</v>
      </c>
      <c r="W26" s="35">
        <f t="shared" si="26"/>
        <v>6330556.1699999999</v>
      </c>
      <c r="X26" s="35">
        <f t="shared" si="26"/>
        <v>6701090.5</v>
      </c>
      <c r="Y26" s="35">
        <f t="shared" si="26"/>
        <v>6616781.2599999998</v>
      </c>
      <c r="Z26" s="35">
        <f t="shared" si="26"/>
        <v>6910419.8199999984</v>
      </c>
      <c r="AA26" s="35">
        <f t="shared" si="26"/>
        <v>7364322.4661350008</v>
      </c>
      <c r="AB26" s="35">
        <f>+AB15+AB21+AB23+AB25</f>
        <v>7473814.6100000003</v>
      </c>
      <c r="AC26" s="35"/>
      <c r="AD26" s="36"/>
      <c r="AE26" s="37">
        <f t="shared" si="19"/>
        <v>14.310304148041375</v>
      </c>
      <c r="AF26" s="37">
        <f t="shared" si="19"/>
        <v>20.543043001826099</v>
      </c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33"/>
      <c r="AU26" s="38">
        <f t="shared" si="21"/>
        <v>12.421129359334127</v>
      </c>
      <c r="AV26" s="42">
        <f t="shared" si="21"/>
        <v>-13.482874733857898</v>
      </c>
      <c r="AW26" s="38">
        <f t="shared" si="21"/>
        <v>19.00537142215186</v>
      </c>
      <c r="AX26" s="38">
        <f t="shared" si="21"/>
        <v>10.839946285737835</v>
      </c>
      <c r="AY26" s="38">
        <f t="shared" si="21"/>
        <v>4.9967142774021589</v>
      </c>
      <c r="AZ26" s="38">
        <f t="shared" si="21"/>
        <v>-3.0074947920481487</v>
      </c>
      <c r="BA26" s="38">
        <f t="shared" si="21"/>
        <v>5.8531086376886199</v>
      </c>
      <c r="BB26" s="38">
        <f t="shared" si="21"/>
        <v>-1.258142088962988</v>
      </c>
      <c r="BC26" s="38">
        <f t="shared" si="21"/>
        <v>4.4377855102315733</v>
      </c>
      <c r="BD26" s="38">
        <f t="shared" si="21"/>
        <v>6.5683801846788903</v>
      </c>
      <c r="BE26" s="38">
        <f>((AB26/AA26)-1)*100</f>
        <v>1.48679181782847</v>
      </c>
      <c r="BF26" s="38"/>
    </row>
    <row r="27" spans="1:73" ht="12" customHeight="1" x14ac:dyDescent="0.5">
      <c r="A27" s="22" t="s">
        <v>27</v>
      </c>
      <c r="B27" s="23">
        <v>75728.5</v>
      </c>
      <c r="C27" s="23">
        <v>84775.7</v>
      </c>
      <c r="D27" s="23">
        <v>105648.4</v>
      </c>
      <c r="E27" s="23">
        <v>121348.4</v>
      </c>
      <c r="F27" s="23">
        <v>119255.1</v>
      </c>
      <c r="G27" s="23">
        <v>217598.07</v>
      </c>
      <c r="H27" s="23">
        <v>167544.63</v>
      </c>
      <c r="I27" s="23">
        <v>205909.43</v>
      </c>
      <c r="J27" s="23">
        <v>259518.38</v>
      </c>
      <c r="K27" s="23">
        <v>222617.68</v>
      </c>
      <c r="L27" s="23">
        <v>239738.26</v>
      </c>
      <c r="M27" s="23">
        <v>287658.64</v>
      </c>
      <c r="N27" s="23">
        <v>337263.57</v>
      </c>
      <c r="O27" s="23">
        <v>385758.21</v>
      </c>
      <c r="P27" s="23">
        <v>405670.35</v>
      </c>
      <c r="Q27" s="23">
        <v>456881.55</v>
      </c>
      <c r="R27" s="31">
        <v>404300.23</v>
      </c>
      <c r="S27" s="23">
        <v>481947.56090300001</v>
      </c>
      <c r="T27" s="23">
        <v>505029.87</v>
      </c>
      <c r="U27" s="23">
        <v>491746.5</v>
      </c>
      <c r="V27" s="23">
        <v>551316.47</v>
      </c>
      <c r="W27" s="32">
        <v>578987.73</v>
      </c>
      <c r="X27" s="23">
        <v>609998.51</v>
      </c>
      <c r="Y27" s="23">
        <v>608941.54</v>
      </c>
      <c r="Z27" s="23">
        <v>640284.25</v>
      </c>
      <c r="AA27" s="23">
        <v>641942.70932999998</v>
      </c>
      <c r="AB27" s="23">
        <v>634485.16</v>
      </c>
      <c r="AC27" s="23"/>
      <c r="AD27" s="26"/>
      <c r="AE27" s="27">
        <f t="shared" si="19"/>
        <v>11.946889216081136</v>
      </c>
      <c r="AF27" s="27">
        <f t="shared" si="19"/>
        <v>24.621088354327945</v>
      </c>
      <c r="AG27" s="28">
        <f t="shared" ref="AG27:AS30" si="27">+(C27/C$30)*100</f>
        <v>9.0104229884363551</v>
      </c>
      <c r="AH27" s="28">
        <f t="shared" si="27"/>
        <v>9.2869419311646517</v>
      </c>
      <c r="AI27" s="28">
        <f t="shared" si="27"/>
        <v>8.628850777648541</v>
      </c>
      <c r="AJ27" s="28">
        <f t="shared" si="27"/>
        <v>8.4515789177523253</v>
      </c>
      <c r="AK27" s="28">
        <f t="shared" si="27"/>
        <v>12.044071597172135</v>
      </c>
      <c r="AL27" s="28">
        <f t="shared" si="27"/>
        <v>7.4527564501737809</v>
      </c>
      <c r="AM27" s="28">
        <f t="shared" si="27"/>
        <v>9.299290996535305</v>
      </c>
      <c r="AN27" s="28">
        <f t="shared" si="27"/>
        <v>9.3754446360010562</v>
      </c>
      <c r="AO27" s="28">
        <f t="shared" si="27"/>
        <v>7.7171761292976244</v>
      </c>
      <c r="AP27" s="28">
        <f t="shared" si="27"/>
        <v>8.1991441630577384</v>
      </c>
      <c r="AQ27" s="28">
        <f t="shared" si="27"/>
        <v>8.6497484572938621</v>
      </c>
      <c r="AR27" s="28">
        <f t="shared" si="27"/>
        <v>8.7065204216301755</v>
      </c>
      <c r="AS27" s="28">
        <f t="shared" si="27"/>
        <v>8.6908101764893981</v>
      </c>
      <c r="AT27" s="33"/>
      <c r="AU27" s="28">
        <f t="shared" si="21"/>
        <v>-11.508742254967396</v>
      </c>
      <c r="AV27" s="45">
        <f t="shared" si="21"/>
        <v>19.205364019456539</v>
      </c>
      <c r="AW27" s="28">
        <f t="shared" si="21"/>
        <v>4.7893818683824918</v>
      </c>
      <c r="AX27" s="28">
        <f t="shared" si="21"/>
        <v>-2.6302147237350582</v>
      </c>
      <c r="AY27" s="28">
        <f t="shared" si="21"/>
        <v>12.113959123247442</v>
      </c>
      <c r="AZ27" s="28">
        <f t="shared" si="21"/>
        <v>5.0191244966797388</v>
      </c>
      <c r="BA27" s="28">
        <f t="shared" si="21"/>
        <v>5.3560340561966679</v>
      </c>
      <c r="BB27" s="28">
        <f t="shared" si="21"/>
        <v>-0.17327419373531772</v>
      </c>
      <c r="BC27" s="28">
        <f t="shared" si="21"/>
        <v>5.1470802927978898</v>
      </c>
      <c r="BD27" s="28">
        <f t="shared" si="21"/>
        <v>0.25901922935007704</v>
      </c>
      <c r="BE27" s="28">
        <f t="shared" si="21"/>
        <v>-1.1617157141302292</v>
      </c>
      <c r="BF27" s="28"/>
    </row>
    <row r="28" spans="1:73" ht="11.85" customHeight="1" x14ac:dyDescent="0.5">
      <c r="A28" s="39" t="s">
        <v>28</v>
      </c>
      <c r="B28" s="35">
        <f t="shared" ref="B28:S28" si="28">+B23+B25+B27</f>
        <v>216143.1</v>
      </c>
      <c r="C28" s="35">
        <f t="shared" si="28"/>
        <v>257702.8</v>
      </c>
      <c r="D28" s="35">
        <f t="shared" si="28"/>
        <v>313134.90000000002</v>
      </c>
      <c r="E28" s="35">
        <f t="shared" si="28"/>
        <v>373136.1</v>
      </c>
      <c r="F28" s="35">
        <f t="shared" si="28"/>
        <v>362189.4</v>
      </c>
      <c r="G28" s="35">
        <f t="shared" si="28"/>
        <v>601502.87000000011</v>
      </c>
      <c r="H28" s="35">
        <f t="shared" si="28"/>
        <v>512678.27</v>
      </c>
      <c r="I28" s="35">
        <f t="shared" si="28"/>
        <v>641625.39999999991</v>
      </c>
      <c r="J28" s="35">
        <f t="shared" si="28"/>
        <v>793680.64</v>
      </c>
      <c r="K28" s="35">
        <f t="shared" si="28"/>
        <v>704362.05</v>
      </c>
      <c r="L28" s="35">
        <f t="shared" si="28"/>
        <v>782002.84000000008</v>
      </c>
      <c r="M28" s="35">
        <f t="shared" si="28"/>
        <v>871931.86</v>
      </c>
      <c r="N28" s="35">
        <f t="shared" si="28"/>
        <v>1054363.07</v>
      </c>
      <c r="O28" s="35">
        <f t="shared" si="28"/>
        <v>1177282.05</v>
      </c>
      <c r="P28" s="35">
        <f t="shared" si="28"/>
        <v>1270986.24</v>
      </c>
      <c r="Q28" s="35">
        <f t="shared" si="28"/>
        <v>1468041.78</v>
      </c>
      <c r="R28" s="35">
        <f t="shared" si="28"/>
        <v>1323436.71</v>
      </c>
      <c r="S28" s="35">
        <f t="shared" si="28"/>
        <v>1434572.2480210001</v>
      </c>
      <c r="T28" s="35">
        <v>1539501.0299999998</v>
      </c>
      <c r="U28" s="35">
        <f t="shared" ref="U28:AB28" si="29">+U23+U25+U27</f>
        <v>1474521.09</v>
      </c>
      <c r="V28" s="35">
        <f t="shared" si="29"/>
        <v>1744339.97</v>
      </c>
      <c r="W28" s="35">
        <f t="shared" si="29"/>
        <v>1760869.6400000001</v>
      </c>
      <c r="X28" s="35">
        <f t="shared" si="29"/>
        <v>1851840.59</v>
      </c>
      <c r="Y28" s="35">
        <f t="shared" si="29"/>
        <v>1872102.38</v>
      </c>
      <c r="Z28" s="35">
        <f t="shared" si="29"/>
        <v>1911071.46</v>
      </c>
      <c r="AA28" s="35">
        <f t="shared" si="29"/>
        <v>2004348.7588860001</v>
      </c>
      <c r="AB28" s="35">
        <f t="shared" si="29"/>
        <v>2023902.9900000002</v>
      </c>
      <c r="AC28" s="35"/>
      <c r="AD28" s="36"/>
      <c r="AE28" s="37">
        <f t="shared" si="19"/>
        <v>19.227863392354404</v>
      </c>
      <c r="AF28" s="37">
        <f t="shared" si="19"/>
        <v>21.510088365357326</v>
      </c>
      <c r="AG28" s="28">
        <f t="shared" si="27"/>
        <v>27.390056741547593</v>
      </c>
      <c r="AH28" s="28">
        <f t="shared" si="27"/>
        <v>27.525884281456708</v>
      </c>
      <c r="AI28" s="28">
        <f t="shared" si="27"/>
        <v>26.532988705691579</v>
      </c>
      <c r="AJ28" s="28">
        <f t="shared" si="27"/>
        <v>25.668271606609395</v>
      </c>
      <c r="AK28" s="28">
        <f t="shared" si="27"/>
        <v>33.293234779998386</v>
      </c>
      <c r="AL28" s="28">
        <f t="shared" si="27"/>
        <v>22.805065632998417</v>
      </c>
      <c r="AM28" s="28">
        <f t="shared" si="27"/>
        <v>28.977115352941158</v>
      </c>
      <c r="AN28" s="28">
        <f t="shared" si="27"/>
        <v>28.672762595797209</v>
      </c>
      <c r="AO28" s="28">
        <f t="shared" si="27"/>
        <v>24.417135236712291</v>
      </c>
      <c r="AP28" s="28">
        <f t="shared" si="27"/>
        <v>26.744809197666548</v>
      </c>
      <c r="AQ28" s="28">
        <f t="shared" si="27"/>
        <v>26.218545915743636</v>
      </c>
      <c r="AR28" s="28">
        <f t="shared" si="27"/>
        <v>27.218574483949414</v>
      </c>
      <c r="AS28" s="28">
        <f t="shared" si="27"/>
        <v>26.523180986188994</v>
      </c>
      <c r="AT28" s="33"/>
      <c r="AU28" s="38">
        <f t="shared" si="21"/>
        <v>-9.8502012660702363</v>
      </c>
      <c r="AV28" s="42">
        <f t="shared" si="21"/>
        <v>8.3974954889229458</v>
      </c>
      <c r="AW28" s="38">
        <f t="shared" si="21"/>
        <v>7.3142905227498778</v>
      </c>
      <c r="AX28" s="38">
        <f t="shared" si="21"/>
        <v>-4.2208442043068839</v>
      </c>
      <c r="AY28" s="38">
        <f t="shared" si="21"/>
        <v>18.298746747664339</v>
      </c>
      <c r="AZ28" s="38">
        <f t="shared" si="21"/>
        <v>0.94761745326514824</v>
      </c>
      <c r="BA28" s="38">
        <f t="shared" si="21"/>
        <v>5.166251262075261</v>
      </c>
      <c r="BB28" s="38">
        <f t="shared" si="21"/>
        <v>1.094143313923146</v>
      </c>
      <c r="BC28" s="38">
        <f t="shared" si="21"/>
        <v>2.0815677826337753</v>
      </c>
      <c r="BD28" s="38">
        <f t="shared" si="21"/>
        <v>4.8808901623176526</v>
      </c>
      <c r="BE28" s="38">
        <f t="shared" si="21"/>
        <v>0.97559025231059859</v>
      </c>
      <c r="BF28" s="38"/>
    </row>
    <row r="29" spans="1:73" ht="11.85" customHeight="1" x14ac:dyDescent="0.5">
      <c r="A29" s="39" t="s">
        <v>29</v>
      </c>
      <c r="B29" s="35">
        <f t="shared" ref="B29:S29" si="30">+B28+B21</f>
        <v>430816.7</v>
      </c>
      <c r="C29" s="35">
        <f t="shared" si="30"/>
        <v>515792.4</v>
      </c>
      <c r="D29" s="35">
        <f t="shared" si="30"/>
        <v>609017.9</v>
      </c>
      <c r="E29" s="35">
        <f t="shared" si="30"/>
        <v>735464.89999999991</v>
      </c>
      <c r="F29" s="35">
        <f t="shared" si="30"/>
        <v>711858.3</v>
      </c>
      <c r="G29" s="35">
        <f t="shared" si="30"/>
        <v>1082637.07</v>
      </c>
      <c r="H29" s="35">
        <f t="shared" si="30"/>
        <v>1073740.8799999999</v>
      </c>
      <c r="I29" s="35">
        <f t="shared" si="30"/>
        <v>1214720.27</v>
      </c>
      <c r="J29" s="35">
        <f t="shared" si="30"/>
        <v>1531112.73</v>
      </c>
      <c r="K29" s="35">
        <f t="shared" si="30"/>
        <v>1452390.68</v>
      </c>
      <c r="L29" s="35">
        <f t="shared" si="30"/>
        <v>1533629.75</v>
      </c>
      <c r="M29" s="46">
        <f t="shared" si="30"/>
        <v>1704372.7000000002</v>
      </c>
      <c r="N29" s="46">
        <f t="shared" si="30"/>
        <v>2065780.75</v>
      </c>
      <c r="O29" s="46">
        <f t="shared" si="30"/>
        <v>2421041.1100000003</v>
      </c>
      <c r="P29" s="46">
        <f t="shared" si="30"/>
        <v>2592111.16</v>
      </c>
      <c r="Q29" s="46">
        <f t="shared" si="30"/>
        <v>2813398.4000000004</v>
      </c>
      <c r="R29" s="46">
        <f t="shared" si="30"/>
        <v>2988187.0500000003</v>
      </c>
      <c r="S29" s="46">
        <f t="shared" si="30"/>
        <v>2824564.7561690002</v>
      </c>
      <c r="T29" s="46">
        <v>3120984.8999999994</v>
      </c>
      <c r="U29" s="46">
        <f t="shared" ref="U29:AB29" si="31">+U28+U21</f>
        <v>3339257.7300000004</v>
      </c>
      <c r="V29" s="46">
        <f t="shared" si="31"/>
        <v>3613002.95</v>
      </c>
      <c r="W29" s="46">
        <f t="shared" si="31"/>
        <v>3579478.3</v>
      </c>
      <c r="X29" s="46">
        <f t="shared" si="31"/>
        <v>3691356.55</v>
      </c>
      <c r="Y29" s="46">
        <f t="shared" si="31"/>
        <v>3750546.88</v>
      </c>
      <c r="Z29" s="46">
        <f t="shared" si="31"/>
        <v>3827263.98</v>
      </c>
      <c r="AA29" s="46">
        <f t="shared" si="31"/>
        <v>4073414.2668230003</v>
      </c>
      <c r="AB29" s="46">
        <f t="shared" si="31"/>
        <v>4118158.75</v>
      </c>
      <c r="AC29" s="46"/>
      <c r="AD29" s="36"/>
      <c r="AE29" s="37">
        <f t="shared" si="19"/>
        <v>19.724328235186796</v>
      </c>
      <c r="AF29" s="37">
        <f t="shared" si="19"/>
        <v>18.074229089067618</v>
      </c>
      <c r="AG29" s="28">
        <f t="shared" si="27"/>
        <v>54.821224693169853</v>
      </c>
      <c r="AH29" s="28">
        <f t="shared" si="27"/>
        <v>53.53525346659147</v>
      </c>
      <c r="AI29" s="28">
        <f t="shared" si="27"/>
        <v>52.297491143667372</v>
      </c>
      <c r="AJ29" s="28">
        <f t="shared" si="27"/>
        <v>50.449218529916209</v>
      </c>
      <c r="AK29" s="28">
        <f t="shared" si="27"/>
        <v>59.92405348463182</v>
      </c>
      <c r="AL29" s="28">
        <f t="shared" si="27"/>
        <v>47.762373937232553</v>
      </c>
      <c r="AM29" s="28">
        <f t="shared" si="27"/>
        <v>54.8592518085254</v>
      </c>
      <c r="AN29" s="28">
        <f t="shared" si="27"/>
        <v>55.313471945961723</v>
      </c>
      <c r="AO29" s="28">
        <f t="shared" si="27"/>
        <v>50.347998802747142</v>
      </c>
      <c r="AP29" s="28">
        <f t="shared" si="27"/>
        <v>52.450749467374116</v>
      </c>
      <c r="AQ29" s="28">
        <f t="shared" si="27"/>
        <v>51.249617019946889</v>
      </c>
      <c r="AR29" s="28">
        <f t="shared" si="27"/>
        <v>53.328505911520473</v>
      </c>
      <c r="AS29" s="28">
        <f t="shared" si="27"/>
        <v>54.544033467200059</v>
      </c>
      <c r="AT29" s="33"/>
      <c r="AU29" s="38">
        <f t="shared" si="21"/>
        <v>6.2127230185387239</v>
      </c>
      <c r="AV29" s="42">
        <f t="shared" si="21"/>
        <v>-5.4756376054504337</v>
      </c>
      <c r="AW29" s="38">
        <f t="shared" si="21"/>
        <v>10.494365306499054</v>
      </c>
      <c r="AX29" s="38">
        <f t="shared" si="21"/>
        <v>6.9937163105147082</v>
      </c>
      <c r="AY29" s="38">
        <f t="shared" si="21"/>
        <v>8.1977865182631291</v>
      </c>
      <c r="AZ29" s="38">
        <f t="shared" si="21"/>
        <v>-0.92788880784059335</v>
      </c>
      <c r="BA29" s="38">
        <f t="shared" si="21"/>
        <v>3.1255462562798542</v>
      </c>
      <c r="BB29" s="38">
        <f t="shared" si="21"/>
        <v>1.6034844967766748</v>
      </c>
      <c r="BC29" s="38">
        <f t="shared" si="21"/>
        <v>2.045491029830826</v>
      </c>
      <c r="BD29" s="38">
        <f t="shared" si="21"/>
        <v>6.4314948775234582</v>
      </c>
      <c r="BE29" s="38">
        <f t="shared" si="21"/>
        <v>1.0984515751671253</v>
      </c>
      <c r="BF29" s="38"/>
    </row>
    <row r="30" spans="1:73" ht="13.5" customHeight="1" x14ac:dyDescent="0.5">
      <c r="A30" s="47" t="s">
        <v>30</v>
      </c>
      <c r="B30" s="48">
        <f t="shared" ref="B30:U30" si="32">+B15+B21+B28</f>
        <v>824643.4</v>
      </c>
      <c r="C30" s="48">
        <f t="shared" si="32"/>
        <v>940862.60000000009</v>
      </c>
      <c r="D30" s="48">
        <f t="shared" si="32"/>
        <v>1137601.6000000001</v>
      </c>
      <c r="E30" s="48">
        <f t="shared" si="32"/>
        <v>1406310.1</v>
      </c>
      <c r="F30" s="48">
        <f t="shared" si="32"/>
        <v>1411039.3000000003</v>
      </c>
      <c r="G30" s="48">
        <f t="shared" si="32"/>
        <v>1806681.9700000002</v>
      </c>
      <c r="H30" s="48">
        <f t="shared" si="32"/>
        <v>2248089.4300000002</v>
      </c>
      <c r="I30" s="48">
        <f t="shared" si="32"/>
        <v>2214248.6999999997</v>
      </c>
      <c r="J30" s="48">
        <f t="shared" si="32"/>
        <v>2768064.77</v>
      </c>
      <c r="K30" s="48">
        <f t="shared" si="32"/>
        <v>2884703.8899999997</v>
      </c>
      <c r="L30" s="48">
        <f t="shared" si="32"/>
        <v>2923942.4899999993</v>
      </c>
      <c r="M30" s="48">
        <f t="shared" si="32"/>
        <v>3325630.1199999996</v>
      </c>
      <c r="N30" s="48">
        <f t="shared" si="32"/>
        <v>3873689.5300000003</v>
      </c>
      <c r="O30" s="48">
        <f t="shared" si="32"/>
        <v>4438691.01</v>
      </c>
      <c r="P30" s="48">
        <f t="shared" si="32"/>
        <v>4937372.24</v>
      </c>
      <c r="Q30" s="48">
        <f t="shared" si="32"/>
        <v>5302119.2300000004</v>
      </c>
      <c r="R30" s="48">
        <f t="shared" si="32"/>
        <v>5851371.1500000004</v>
      </c>
      <c r="S30" s="48">
        <f t="shared" si="32"/>
        <v>5194596.7320949994</v>
      </c>
      <c r="T30" s="48">
        <v>6113335.5199999996</v>
      </c>
      <c r="U30" s="48">
        <f t="shared" si="32"/>
        <v>6707989.4700000007</v>
      </c>
      <c r="V30" s="48">
        <f>+V15+V21+V28</f>
        <v>7077762.1599999992</v>
      </c>
      <c r="W30" s="48">
        <f>+W15+W21+W28</f>
        <v>6909543.9000000004</v>
      </c>
      <c r="X30" s="48">
        <f t="shared" ref="X30:Y30" si="33">+X15+X21+X28</f>
        <v>7311089.0099999998</v>
      </c>
      <c r="Y30" s="48">
        <f t="shared" si="33"/>
        <v>7225722.7999999998</v>
      </c>
      <c r="Z30" s="48">
        <f>+Z15+Z21+Z28</f>
        <v>7550704.0699999994</v>
      </c>
      <c r="AA30" s="48">
        <f>+AA15+AA21+AA28</f>
        <v>8006265.1754650008</v>
      </c>
      <c r="AB30" s="48">
        <f>+AB15+AB21+AB28</f>
        <v>8108299.7700000005</v>
      </c>
      <c r="AC30" s="48"/>
      <c r="AD30" s="49"/>
      <c r="AE30" s="50">
        <f t="shared" si="19"/>
        <v>14.093267465670634</v>
      </c>
      <c r="AF30" s="50">
        <f t="shared" si="19"/>
        <v>20.910492137746783</v>
      </c>
      <c r="AG30" s="51">
        <f t="shared" si="27"/>
        <v>100</v>
      </c>
      <c r="AH30" s="51">
        <f t="shared" si="27"/>
        <v>100</v>
      </c>
      <c r="AI30" s="51">
        <f t="shared" si="27"/>
        <v>100</v>
      </c>
      <c r="AJ30" s="51">
        <f t="shared" si="27"/>
        <v>100</v>
      </c>
      <c r="AK30" s="51">
        <f t="shared" si="27"/>
        <v>100</v>
      </c>
      <c r="AL30" s="51">
        <f t="shared" si="27"/>
        <v>100</v>
      </c>
      <c r="AM30" s="51">
        <f t="shared" si="27"/>
        <v>100</v>
      </c>
      <c r="AN30" s="51">
        <f t="shared" si="27"/>
        <v>100</v>
      </c>
      <c r="AO30" s="51">
        <f t="shared" si="27"/>
        <v>100</v>
      </c>
      <c r="AP30" s="51">
        <f t="shared" si="27"/>
        <v>100</v>
      </c>
      <c r="AQ30" s="51">
        <f t="shared" si="27"/>
        <v>100</v>
      </c>
      <c r="AR30" s="51">
        <f t="shared" si="27"/>
        <v>100</v>
      </c>
      <c r="AS30" s="51">
        <f t="shared" si="27"/>
        <v>100</v>
      </c>
      <c r="AT30" s="52"/>
      <c r="AU30" s="53">
        <f t="shared" si="21"/>
        <v>10.3591016379313</v>
      </c>
      <c r="AV30" s="54">
        <f t="shared" si="21"/>
        <v>-11.224282327484914</v>
      </c>
      <c r="AW30" s="53">
        <f t="shared" si="21"/>
        <v>17.686431407245529</v>
      </c>
      <c r="AX30" s="53">
        <f t="shared" si="21"/>
        <v>9.7271603702196572</v>
      </c>
      <c r="AY30" s="53">
        <f t="shared" si="21"/>
        <v>5.512422040221221</v>
      </c>
      <c r="AZ30" s="53">
        <f t="shared" si="21"/>
        <v>-2.3767153543345243</v>
      </c>
      <c r="BA30" s="53">
        <f t="shared" si="21"/>
        <v>5.8114560933609338</v>
      </c>
      <c r="BB30" s="53">
        <f t="shared" si="21"/>
        <v>-1.1676264628051602</v>
      </c>
      <c r="BC30" s="53">
        <f t="shared" si="21"/>
        <v>4.497560714618043</v>
      </c>
      <c r="BD30" s="53">
        <f t="shared" si="21"/>
        <v>6.033359289963558</v>
      </c>
      <c r="BE30" s="53">
        <f t="shared" si="21"/>
        <v>1.2744343623251719</v>
      </c>
      <c r="BF30" s="53"/>
    </row>
    <row r="31" spans="1:73" ht="12.75" customHeight="1" x14ac:dyDescent="0.45">
      <c r="A31" s="55" t="s">
        <v>31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2"/>
      <c r="AE31" s="3"/>
      <c r="AF31" s="3"/>
      <c r="AG31" s="55" t="s">
        <v>1</v>
      </c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</row>
    <row r="32" spans="1:73" ht="12" customHeight="1" x14ac:dyDescent="0.55000000000000004">
      <c r="A32" s="4"/>
      <c r="B32" s="5"/>
      <c r="C32" s="6"/>
      <c r="D32" s="6"/>
      <c r="E32" s="7"/>
      <c r="F32" s="6"/>
      <c r="G32" s="8"/>
      <c r="H32" s="8"/>
      <c r="I32" s="8"/>
      <c r="J32" s="8"/>
      <c r="K32" s="9"/>
      <c r="L32" s="9"/>
      <c r="M32" s="9"/>
      <c r="N32" s="9"/>
      <c r="O32" s="9"/>
      <c r="P32" s="9"/>
      <c r="Q32" s="6"/>
      <c r="R32" s="6"/>
      <c r="S32" s="9"/>
      <c r="T32" s="6"/>
      <c r="U32" s="9"/>
      <c r="V32" s="10"/>
      <c r="W32" s="9"/>
      <c r="Y32" s="9"/>
      <c r="AA32" s="11" t="s">
        <v>2</v>
      </c>
      <c r="AB32" s="11"/>
      <c r="AC32" s="11"/>
      <c r="AD32" s="9"/>
      <c r="AE32" s="12"/>
      <c r="AF32" s="12"/>
      <c r="AG32" s="6"/>
      <c r="AH32" s="6"/>
      <c r="AI32" s="6"/>
      <c r="AJ32" s="6"/>
      <c r="AK32" s="6"/>
      <c r="AL32" s="8"/>
      <c r="AM32" s="8"/>
      <c r="AN32" s="8"/>
      <c r="AO32" s="8"/>
      <c r="AP32" s="9"/>
      <c r="AQ32" s="9"/>
      <c r="AR32" s="9"/>
      <c r="AS32" s="9"/>
      <c r="AT32" s="9" t="s">
        <v>3</v>
      </c>
      <c r="AU32" s="9"/>
      <c r="AV32" s="9"/>
      <c r="AW32" s="6"/>
      <c r="AX32" s="9"/>
      <c r="AY32" s="9"/>
      <c r="AZ32" s="6"/>
      <c r="BB32" s="56"/>
      <c r="BC32" s="11" t="s">
        <v>3</v>
      </c>
      <c r="BD32" s="11"/>
      <c r="BE32" s="11"/>
      <c r="BF32" s="11"/>
    </row>
    <row r="33" spans="1:58" ht="11.85" customHeight="1" x14ac:dyDescent="0.45">
      <c r="A33" s="14"/>
      <c r="B33" s="15">
        <v>2535</v>
      </c>
      <c r="C33" s="16">
        <v>2536</v>
      </c>
      <c r="D33" s="16">
        <v>2537</v>
      </c>
      <c r="E33" s="16">
        <v>2538</v>
      </c>
      <c r="F33" s="16">
        <v>2539</v>
      </c>
      <c r="G33" s="16">
        <v>2540</v>
      </c>
      <c r="H33" s="16">
        <v>2541</v>
      </c>
      <c r="I33" s="16">
        <v>2542</v>
      </c>
      <c r="J33" s="16">
        <v>2543</v>
      </c>
      <c r="K33" s="16">
        <v>2544</v>
      </c>
      <c r="L33" s="16">
        <v>2545</v>
      </c>
      <c r="M33" s="15">
        <v>2546</v>
      </c>
      <c r="N33" s="15">
        <v>2547</v>
      </c>
      <c r="O33" s="15">
        <v>2548</v>
      </c>
      <c r="P33" s="15">
        <v>2549</v>
      </c>
      <c r="Q33" s="15">
        <v>2550</v>
      </c>
      <c r="R33" s="17">
        <v>2551</v>
      </c>
      <c r="S33" s="15">
        <v>2552</v>
      </c>
      <c r="T33" s="17">
        <v>2553</v>
      </c>
      <c r="U33" s="17">
        <v>2554</v>
      </c>
      <c r="V33" s="17">
        <v>2555</v>
      </c>
      <c r="W33" s="17">
        <v>2556</v>
      </c>
      <c r="X33" s="17">
        <v>2557</v>
      </c>
      <c r="Y33" s="17">
        <v>2558</v>
      </c>
      <c r="Z33" s="17">
        <v>2559</v>
      </c>
      <c r="AA33" s="17">
        <v>2560</v>
      </c>
      <c r="AB33" s="17">
        <v>2561</v>
      </c>
      <c r="AC33" s="17">
        <v>2562</v>
      </c>
      <c r="AD33" s="18"/>
      <c r="AE33" s="19">
        <v>2536</v>
      </c>
      <c r="AF33" s="19">
        <v>2537</v>
      </c>
      <c r="AG33" s="20">
        <v>2536</v>
      </c>
      <c r="AH33" s="20">
        <v>2537</v>
      </c>
      <c r="AI33" s="20">
        <v>2538</v>
      </c>
      <c r="AJ33" s="20">
        <v>2539</v>
      </c>
      <c r="AK33" s="20">
        <v>2540</v>
      </c>
      <c r="AL33" s="20">
        <v>2541</v>
      </c>
      <c r="AM33" s="20">
        <v>2542</v>
      </c>
      <c r="AN33" s="20">
        <v>2543</v>
      </c>
      <c r="AO33" s="20">
        <v>2544</v>
      </c>
      <c r="AP33" s="20">
        <v>2545</v>
      </c>
      <c r="AQ33" s="20">
        <v>2546</v>
      </c>
      <c r="AR33" s="21">
        <v>2547</v>
      </c>
      <c r="AS33" s="15">
        <v>2548</v>
      </c>
      <c r="AT33" s="15">
        <v>2549</v>
      </c>
      <c r="AU33" s="17">
        <v>2551</v>
      </c>
      <c r="AV33" s="17">
        <v>2552</v>
      </c>
      <c r="AW33" s="17">
        <v>2553</v>
      </c>
      <c r="AX33" s="17">
        <v>2554</v>
      </c>
      <c r="AY33" s="17">
        <v>2555</v>
      </c>
      <c r="AZ33" s="17">
        <v>2556</v>
      </c>
      <c r="BA33" s="17">
        <v>2557</v>
      </c>
      <c r="BB33" s="17">
        <v>2558</v>
      </c>
      <c r="BC33" s="17">
        <v>2559</v>
      </c>
      <c r="BD33" s="17">
        <v>2560</v>
      </c>
      <c r="BE33" s="17">
        <v>2561</v>
      </c>
      <c r="BF33" s="17">
        <v>2562</v>
      </c>
    </row>
    <row r="34" spans="1:58" ht="11.85" customHeight="1" x14ac:dyDescent="0.5">
      <c r="A34" s="22" t="s">
        <v>4</v>
      </c>
      <c r="B34" s="23">
        <v>78929.5</v>
      </c>
      <c r="C34" s="23">
        <v>87745.1</v>
      </c>
      <c r="D34" s="23">
        <v>101455.7</v>
      </c>
      <c r="E34" s="23">
        <v>127785.9</v>
      </c>
      <c r="F34" s="23">
        <v>159312.20000000001</v>
      </c>
      <c r="G34" s="23">
        <v>158144.85</v>
      </c>
      <c r="H34" s="23">
        <v>173693.74</v>
      </c>
      <c r="I34" s="24">
        <v>127567.85</v>
      </c>
      <c r="J34" s="24">
        <v>159000.42000000001</v>
      </c>
      <c r="K34" s="24">
        <v>239477.61</v>
      </c>
      <c r="L34" s="24">
        <v>219817.28</v>
      </c>
      <c r="M34" s="23">
        <v>255415.67</v>
      </c>
      <c r="N34" s="23">
        <v>275498.2</v>
      </c>
      <c r="O34" s="23">
        <v>360942.35</v>
      </c>
      <c r="P34" s="23">
        <v>385349.07</v>
      </c>
      <c r="Q34" s="23">
        <v>353298.22</v>
      </c>
      <c r="R34" s="31">
        <v>493804.75</v>
      </c>
      <c r="S34" s="23">
        <v>316238.180215</v>
      </c>
      <c r="T34" s="24">
        <v>441271.2</v>
      </c>
      <c r="U34" s="24">
        <v>533532.098536</v>
      </c>
      <c r="V34" s="24">
        <v>530078.11</v>
      </c>
      <c r="W34" s="24">
        <v>743806.1</v>
      </c>
      <c r="X34" s="24">
        <v>667007.72</v>
      </c>
      <c r="Y34" s="24">
        <v>583266.69999999995</v>
      </c>
      <c r="Z34" s="24">
        <v>561870.74</v>
      </c>
      <c r="AA34" s="24">
        <v>586015.29209500004</v>
      </c>
      <c r="AB34" s="24">
        <v>664002.43999999994</v>
      </c>
      <c r="AC34" s="24">
        <v>756664.43547200004</v>
      </c>
      <c r="AD34" s="26"/>
      <c r="AE34" s="27">
        <f t="shared" ref="AE34:AF54" si="34">((C34/B34)-1)*100</f>
        <v>11.168954573385115</v>
      </c>
      <c r="AF34" s="27">
        <f t="shared" si="34"/>
        <v>15.625487918983506</v>
      </c>
      <c r="AG34" s="28">
        <f t="shared" ref="AG34:AS35" si="35">+(C34/C$60)*100</f>
        <v>7.4953184744334296</v>
      </c>
      <c r="AH34" s="28">
        <f t="shared" si="35"/>
        <v>7.4095256095918645</v>
      </c>
      <c r="AI34" s="28">
        <f t="shared" si="35"/>
        <v>7.2457778197124139</v>
      </c>
      <c r="AJ34" s="28">
        <f t="shared" si="35"/>
        <v>8.6921655158386084</v>
      </c>
      <c r="AK34" s="28">
        <f t="shared" si="35"/>
        <v>8.2184627825901195</v>
      </c>
      <c r="AL34" s="28">
        <f t="shared" si="35"/>
        <v>9.7907125662344168</v>
      </c>
      <c r="AM34" s="28">
        <f t="shared" si="35"/>
        <v>6.688082092762544</v>
      </c>
      <c r="AN34" s="28">
        <f t="shared" si="35"/>
        <v>6.3749771629074647</v>
      </c>
      <c r="AO34" s="28">
        <f t="shared" si="35"/>
        <v>8.7115661829849973</v>
      </c>
      <c r="AP34" s="28">
        <f t="shared" si="35"/>
        <v>7.9216513544258031</v>
      </c>
      <c r="AQ34" s="28">
        <f t="shared" si="35"/>
        <v>8.137429385807021</v>
      </c>
      <c r="AR34" s="28">
        <f t="shared" si="35"/>
        <v>7.2479183507060672</v>
      </c>
      <c r="AS34" s="28">
        <f t="shared" si="35"/>
        <v>7.5923534346035995</v>
      </c>
      <c r="AT34" s="33"/>
      <c r="AU34" s="28">
        <f t="shared" ref="AU34:BF50" si="36">((R34/Q34)-1)*100</f>
        <v>39.769951289310221</v>
      </c>
      <c r="AV34" s="28">
        <f t="shared" si="36"/>
        <v>-35.958862239579517</v>
      </c>
      <c r="AW34" s="30">
        <f t="shared" si="36"/>
        <v>39.537610449185536</v>
      </c>
      <c r="AX34" s="30">
        <f t="shared" si="36"/>
        <v>20.907980973152117</v>
      </c>
      <c r="AY34" s="30">
        <f t="shared" si="36"/>
        <v>-0.64738158125400291</v>
      </c>
      <c r="AZ34" s="30">
        <f t="shared" si="36"/>
        <v>40.320093580170656</v>
      </c>
      <c r="BA34" s="30">
        <f t="shared" si="36"/>
        <v>-10.325053800983886</v>
      </c>
      <c r="BB34" s="30">
        <f t="shared" si="36"/>
        <v>-12.554730251098146</v>
      </c>
      <c r="BC34" s="30">
        <f t="shared" si="36"/>
        <v>-3.6682978815694378</v>
      </c>
      <c r="BD34" s="30">
        <f t="shared" si="36"/>
        <v>4.2971719963563304</v>
      </c>
      <c r="BE34" s="30">
        <f t="shared" si="36"/>
        <v>13.308039731556565</v>
      </c>
      <c r="BF34" s="30">
        <f t="shared" si="36"/>
        <v>13.955068519326552</v>
      </c>
    </row>
    <row r="35" spans="1:58" ht="9.75" customHeight="1" x14ac:dyDescent="0.5">
      <c r="A35" s="22" t="s">
        <v>5</v>
      </c>
      <c r="B35" s="23">
        <v>74206.7</v>
      </c>
      <c r="C35" s="23">
        <v>88418.4</v>
      </c>
      <c r="D35" s="23">
        <v>94902.399999999994</v>
      </c>
      <c r="E35" s="23">
        <v>126632.4</v>
      </c>
      <c r="F35" s="23">
        <v>145548.9</v>
      </c>
      <c r="G35" s="23">
        <v>140647.46</v>
      </c>
      <c r="H35" s="23">
        <v>169036.92</v>
      </c>
      <c r="I35" s="23">
        <v>134980.26999999999</v>
      </c>
      <c r="J35" s="23">
        <v>187017.94</v>
      </c>
      <c r="K35" s="23">
        <v>224990.74</v>
      </c>
      <c r="L35" s="23">
        <v>192925.11</v>
      </c>
      <c r="M35" s="23">
        <v>231618.09</v>
      </c>
      <c r="N35" s="23">
        <v>263820.44</v>
      </c>
      <c r="O35" s="23">
        <v>318003</v>
      </c>
      <c r="P35" s="23">
        <v>386674.23</v>
      </c>
      <c r="Q35" s="23">
        <v>370689.41</v>
      </c>
      <c r="R35" s="31">
        <v>454565.08</v>
      </c>
      <c r="S35" s="23">
        <v>285961.28430699999</v>
      </c>
      <c r="T35" s="23">
        <v>462600.19</v>
      </c>
      <c r="U35" s="31">
        <v>525615.38695099996</v>
      </c>
      <c r="V35" s="31">
        <v>587316.36</v>
      </c>
      <c r="W35" s="23">
        <v>595391.11</v>
      </c>
      <c r="X35" s="23">
        <v>547640.66</v>
      </c>
      <c r="Y35" s="23">
        <v>552065</v>
      </c>
      <c r="Z35" s="23">
        <v>510320.27</v>
      </c>
      <c r="AA35" s="23">
        <v>594546.92804300005</v>
      </c>
      <c r="AB35" s="23">
        <v>623891.59</v>
      </c>
      <c r="AC35" s="23">
        <v>558777.974331</v>
      </c>
      <c r="AD35" s="26"/>
      <c r="AE35" s="27">
        <f t="shared" si="34"/>
        <v>19.151505187536966</v>
      </c>
      <c r="AF35" s="27">
        <f t="shared" si="34"/>
        <v>7.3333152375523625</v>
      </c>
      <c r="AG35" s="28">
        <f t="shared" si="35"/>
        <v>7.5528327735662133</v>
      </c>
      <c r="AH35" s="28">
        <f t="shared" si="35"/>
        <v>6.9309241689893319</v>
      </c>
      <c r="AI35" s="28">
        <f t="shared" si="35"/>
        <v>7.1803715055960806</v>
      </c>
      <c r="AJ35" s="28">
        <f t="shared" si="35"/>
        <v>7.9412319298097822</v>
      </c>
      <c r="AK35" s="28">
        <f t="shared" si="35"/>
        <v>7.3091593907473582</v>
      </c>
      <c r="AL35" s="28">
        <f t="shared" si="35"/>
        <v>9.5282184424237837</v>
      </c>
      <c r="AM35" s="28">
        <f t="shared" si="35"/>
        <v>7.0766978252220545</v>
      </c>
      <c r="AN35" s="28">
        <f t="shared" si="35"/>
        <v>7.4983141337236621</v>
      </c>
      <c r="AO35" s="28">
        <f t="shared" si="35"/>
        <v>8.1845719191400406</v>
      </c>
      <c r="AP35" s="28">
        <f t="shared" si="35"/>
        <v>6.9525264753264482</v>
      </c>
      <c r="AQ35" s="28">
        <f t="shared" si="35"/>
        <v>7.3792490956036305</v>
      </c>
      <c r="AR35" s="28">
        <f t="shared" si="35"/>
        <v>6.9406951056934272</v>
      </c>
      <c r="AS35" s="28">
        <f t="shared" si="35"/>
        <v>6.6891324037321978</v>
      </c>
      <c r="AT35" s="33"/>
      <c r="AU35" s="28">
        <f t="shared" si="36"/>
        <v>22.626939895585373</v>
      </c>
      <c r="AV35" s="28">
        <f t="shared" si="36"/>
        <v>-37.091233601358034</v>
      </c>
      <c r="AW35" s="28">
        <f t="shared" si="36"/>
        <v>61.770216944250912</v>
      </c>
      <c r="AX35" s="28">
        <f t="shared" si="36"/>
        <v>13.621956564911919</v>
      </c>
      <c r="AY35" s="28">
        <f t="shared" si="36"/>
        <v>11.73880646967287</v>
      </c>
      <c r="AZ35" s="28">
        <f t="shared" si="36"/>
        <v>1.3748552824239368</v>
      </c>
      <c r="BA35" s="28">
        <f t="shared" si="36"/>
        <v>-8.0200139367213481</v>
      </c>
      <c r="BB35" s="28">
        <f t="shared" si="36"/>
        <v>0.80789107222243306</v>
      </c>
      <c r="BC35" s="28">
        <f t="shared" si="36"/>
        <v>-7.5615606857888036</v>
      </c>
      <c r="BD35" s="28">
        <f t="shared" si="36"/>
        <v>16.504666381956579</v>
      </c>
      <c r="BE35" s="28">
        <f t="shared" si="36"/>
        <v>4.9356342742515436</v>
      </c>
      <c r="BF35" s="28">
        <f t="shared" si="36"/>
        <v>-10.436687513130282</v>
      </c>
    </row>
    <row r="36" spans="1:58" ht="10.5" hidden="1" customHeight="1" x14ac:dyDescent="0.5">
      <c r="A36" s="34" t="s">
        <v>6</v>
      </c>
      <c r="B36" s="35">
        <f t="shared" ref="B36:AC36" si="37">+B34+B35</f>
        <v>153136.20000000001</v>
      </c>
      <c r="C36" s="35">
        <f t="shared" si="37"/>
        <v>176163.5</v>
      </c>
      <c r="D36" s="35">
        <f t="shared" si="37"/>
        <v>196358.09999999998</v>
      </c>
      <c r="E36" s="35">
        <f t="shared" si="37"/>
        <v>254418.3</v>
      </c>
      <c r="F36" s="35">
        <f t="shared" si="37"/>
        <v>304861.09999999998</v>
      </c>
      <c r="G36" s="35">
        <f t="shared" si="37"/>
        <v>298792.31</v>
      </c>
      <c r="H36" s="35">
        <f t="shared" si="37"/>
        <v>342730.66000000003</v>
      </c>
      <c r="I36" s="35">
        <f t="shared" si="37"/>
        <v>262548.12</v>
      </c>
      <c r="J36" s="35">
        <f t="shared" si="37"/>
        <v>346018.36</v>
      </c>
      <c r="K36" s="35">
        <f t="shared" si="37"/>
        <v>464468.35</v>
      </c>
      <c r="L36" s="35">
        <f t="shared" si="37"/>
        <v>412742.39</v>
      </c>
      <c r="M36" s="35">
        <f t="shared" si="37"/>
        <v>487033.76</v>
      </c>
      <c r="N36" s="35">
        <f t="shared" si="37"/>
        <v>539318.64</v>
      </c>
      <c r="O36" s="35">
        <f t="shared" si="37"/>
        <v>678945.35</v>
      </c>
      <c r="P36" s="35">
        <f t="shared" si="37"/>
        <v>772023.3</v>
      </c>
      <c r="Q36" s="35">
        <f t="shared" si="37"/>
        <v>723987.62999999989</v>
      </c>
      <c r="R36" s="35">
        <f t="shared" si="37"/>
        <v>948369.83000000007</v>
      </c>
      <c r="S36" s="35">
        <f t="shared" si="37"/>
        <v>602199.46452199994</v>
      </c>
      <c r="T36" s="35">
        <f t="shared" si="37"/>
        <v>903871.39</v>
      </c>
      <c r="U36" s="35">
        <f t="shared" si="37"/>
        <v>1059147.4854870001</v>
      </c>
      <c r="V36" s="35">
        <f t="shared" si="37"/>
        <v>1117394.47</v>
      </c>
      <c r="W36" s="35">
        <f t="shared" si="37"/>
        <v>1339197.21</v>
      </c>
      <c r="X36" s="35">
        <f t="shared" si="37"/>
        <v>1214648.3799999999</v>
      </c>
      <c r="Y36" s="35">
        <f t="shared" si="37"/>
        <v>1135331.7</v>
      </c>
      <c r="Z36" s="35">
        <f t="shared" si="37"/>
        <v>1072191.01</v>
      </c>
      <c r="AA36" s="35">
        <f t="shared" si="37"/>
        <v>1180562.2201380001</v>
      </c>
      <c r="AB36" s="35">
        <f t="shared" si="37"/>
        <v>1287894.0299999998</v>
      </c>
      <c r="AC36" s="35">
        <f t="shared" si="37"/>
        <v>1315442.409803</v>
      </c>
      <c r="AD36" s="36"/>
      <c r="AE36" s="37">
        <f t="shared" si="34"/>
        <v>15.037136875539536</v>
      </c>
      <c r="AF36" s="37">
        <f t="shared" si="34"/>
        <v>11.463555163243221</v>
      </c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33"/>
      <c r="AU36" s="38">
        <f t="shared" si="36"/>
        <v>30.992546101927211</v>
      </c>
      <c r="AV36" s="38">
        <f t="shared" si="36"/>
        <v>-36.501621469548454</v>
      </c>
      <c r="AW36" s="38">
        <f t="shared" si="36"/>
        <v>50.095017224476337</v>
      </c>
      <c r="AX36" s="38">
        <f t="shared" si="36"/>
        <v>17.179003252553461</v>
      </c>
      <c r="AY36" s="38">
        <f t="shared" si="36"/>
        <v>5.4994214980567779</v>
      </c>
      <c r="AZ36" s="38">
        <f t="shared" si="36"/>
        <v>19.849994424976881</v>
      </c>
      <c r="BA36" s="38">
        <f t="shared" si="36"/>
        <v>-9.3002605643122678</v>
      </c>
      <c r="BB36" s="38">
        <f t="shared" si="36"/>
        <v>-6.5300115906794298</v>
      </c>
      <c r="BC36" s="38">
        <f t="shared" si="36"/>
        <v>-5.5614310778074767</v>
      </c>
      <c r="BD36" s="38">
        <f t="shared" si="36"/>
        <v>10.107453721142479</v>
      </c>
      <c r="BE36" s="38">
        <f t="shared" si="36"/>
        <v>9.0915843342380889</v>
      </c>
      <c r="BF36" s="38">
        <f t="shared" si="36"/>
        <v>2.1390253515656266</v>
      </c>
    </row>
    <row r="37" spans="1:58" ht="11.85" customHeight="1" x14ac:dyDescent="0.5">
      <c r="A37" s="22" t="s">
        <v>7</v>
      </c>
      <c r="B37" s="23">
        <v>85653.5</v>
      </c>
      <c r="C37" s="23">
        <v>102608</v>
      </c>
      <c r="D37" s="23">
        <v>119123.8</v>
      </c>
      <c r="E37" s="23">
        <v>157329.5</v>
      </c>
      <c r="F37" s="23">
        <v>163127.79999999999</v>
      </c>
      <c r="G37" s="23">
        <v>153370.46</v>
      </c>
      <c r="H37" s="23">
        <v>173212.18</v>
      </c>
      <c r="I37" s="23">
        <v>160456.54</v>
      </c>
      <c r="J37" s="23">
        <v>180041.38</v>
      </c>
      <c r="K37" s="23">
        <v>244809.65</v>
      </c>
      <c r="L37" s="23">
        <v>230541.6</v>
      </c>
      <c r="M37" s="23">
        <v>263417.28999999998</v>
      </c>
      <c r="N37" s="23">
        <v>322489.63</v>
      </c>
      <c r="O37" s="23">
        <v>410604.22</v>
      </c>
      <c r="P37" s="23">
        <v>425055.73</v>
      </c>
      <c r="Q37" s="23">
        <v>394385.02</v>
      </c>
      <c r="R37" s="31">
        <v>475990.03</v>
      </c>
      <c r="S37" s="23">
        <v>334678.01440599997</v>
      </c>
      <c r="T37" s="23">
        <v>515916.06677199999</v>
      </c>
      <c r="U37" s="23">
        <v>599220.43275000004</v>
      </c>
      <c r="V37" s="23">
        <v>770677.95</v>
      </c>
      <c r="W37" s="23">
        <v>646195.72</v>
      </c>
      <c r="X37" s="23">
        <v>602889.80000000005</v>
      </c>
      <c r="Y37" s="23">
        <v>568389.92000000004</v>
      </c>
      <c r="Z37" s="23">
        <v>578497.25</v>
      </c>
      <c r="AA37" s="23">
        <v>671744.97734800004</v>
      </c>
      <c r="AB37" s="23">
        <v>664671.52</v>
      </c>
      <c r="AC37" s="23">
        <v>609512.37957999995</v>
      </c>
      <c r="AD37" s="26"/>
      <c r="AE37" s="27">
        <f t="shared" si="34"/>
        <v>19.794287448849147</v>
      </c>
      <c r="AF37" s="27">
        <f t="shared" si="34"/>
        <v>16.096015905192584</v>
      </c>
      <c r="AG37" s="28">
        <f t="shared" ref="AG37:AS39" si="38">+(C37/C$60)*100</f>
        <v>8.7649297570424487</v>
      </c>
      <c r="AH37" s="28">
        <f t="shared" si="38"/>
        <v>8.6998645400100667</v>
      </c>
      <c r="AI37" s="28">
        <f t="shared" si="38"/>
        <v>8.9209732958522352</v>
      </c>
      <c r="AJ37" s="28">
        <f t="shared" si="38"/>
        <v>8.9003468524985365</v>
      </c>
      <c r="AK37" s="28">
        <f t="shared" si="38"/>
        <v>7.9703475482048658</v>
      </c>
      <c r="AL37" s="28">
        <f t="shared" si="38"/>
        <v>9.7635681478840723</v>
      </c>
      <c r="AM37" s="28">
        <f t="shared" si="38"/>
        <v>8.4123586925752605</v>
      </c>
      <c r="AN37" s="28">
        <f t="shared" si="38"/>
        <v>7.2185953086057548</v>
      </c>
      <c r="AO37" s="28">
        <f t="shared" si="38"/>
        <v>8.9055317873282327</v>
      </c>
      <c r="AP37" s="28">
        <f t="shared" si="38"/>
        <v>8.3081283595697837</v>
      </c>
      <c r="AQ37" s="28">
        <f t="shared" si="38"/>
        <v>8.392357432007401</v>
      </c>
      <c r="AR37" s="28">
        <f t="shared" si="38"/>
        <v>8.4841879445651909</v>
      </c>
      <c r="AS37" s="28">
        <f t="shared" si="38"/>
        <v>8.6369813904623047</v>
      </c>
      <c r="AT37" s="33"/>
      <c r="AU37" s="28">
        <f t="shared" si="36"/>
        <v>20.691711363682131</v>
      </c>
      <c r="AV37" s="28">
        <f t="shared" si="36"/>
        <v>-29.688020060840358</v>
      </c>
      <c r="AW37" s="28">
        <f t="shared" si="36"/>
        <v>54.152960327456398</v>
      </c>
      <c r="AX37" s="28">
        <f t="shared" si="36"/>
        <v>16.146883445445191</v>
      </c>
      <c r="AY37" s="28">
        <f t="shared" si="36"/>
        <v>28.613429696168847</v>
      </c>
      <c r="AZ37" s="28">
        <f t="shared" si="36"/>
        <v>-16.152302008900087</v>
      </c>
      <c r="BA37" s="28">
        <f t="shared" si="36"/>
        <v>-6.7016723663845923</v>
      </c>
      <c r="BB37" s="28">
        <f t="shared" si="36"/>
        <v>-5.7224189229938887</v>
      </c>
      <c r="BC37" s="28">
        <f t="shared" si="36"/>
        <v>1.7782387836856817</v>
      </c>
      <c r="BD37" s="28">
        <f t="shared" si="36"/>
        <v>16.118957756151818</v>
      </c>
      <c r="BE37" s="28">
        <f t="shared" si="36"/>
        <v>-1.0529974300553024</v>
      </c>
      <c r="BF37" s="28">
        <f t="shared" si="36"/>
        <v>-8.2987067687208977</v>
      </c>
    </row>
    <row r="38" spans="1:58" ht="11.85" customHeight="1" x14ac:dyDescent="0.5">
      <c r="A38" s="39" t="s">
        <v>8</v>
      </c>
      <c r="B38" s="35">
        <f t="shared" ref="B38:AC38" si="39">+B34+B35+B37</f>
        <v>238789.7</v>
      </c>
      <c r="C38" s="35">
        <f t="shared" si="39"/>
        <v>278771.5</v>
      </c>
      <c r="D38" s="35">
        <f t="shared" si="39"/>
        <v>315481.89999999997</v>
      </c>
      <c r="E38" s="35">
        <f t="shared" si="39"/>
        <v>411747.8</v>
      </c>
      <c r="F38" s="35">
        <f t="shared" si="39"/>
        <v>467988.89999999997</v>
      </c>
      <c r="G38" s="35">
        <f t="shared" si="39"/>
        <v>452162.77</v>
      </c>
      <c r="H38" s="35">
        <f t="shared" si="39"/>
        <v>515942.84</v>
      </c>
      <c r="I38" s="35">
        <f t="shared" si="39"/>
        <v>423004.66000000003</v>
      </c>
      <c r="J38" s="35">
        <f t="shared" si="39"/>
        <v>526059.74</v>
      </c>
      <c r="K38" s="35">
        <f t="shared" si="39"/>
        <v>709278</v>
      </c>
      <c r="L38" s="35">
        <f t="shared" si="39"/>
        <v>643283.99</v>
      </c>
      <c r="M38" s="35">
        <f t="shared" si="39"/>
        <v>750451.05</v>
      </c>
      <c r="N38" s="35">
        <f t="shared" si="39"/>
        <v>861808.27</v>
      </c>
      <c r="O38" s="35">
        <f t="shared" si="39"/>
        <v>1089549.5699999998</v>
      </c>
      <c r="P38" s="35">
        <f t="shared" si="39"/>
        <v>1197079.03</v>
      </c>
      <c r="Q38" s="35">
        <f t="shared" si="39"/>
        <v>1118372.6499999999</v>
      </c>
      <c r="R38" s="35">
        <f t="shared" si="39"/>
        <v>1424359.86</v>
      </c>
      <c r="S38" s="35">
        <f t="shared" si="39"/>
        <v>936877.47892799997</v>
      </c>
      <c r="T38" s="35">
        <f t="shared" si="39"/>
        <v>1419787.4567720001</v>
      </c>
      <c r="U38" s="35">
        <f t="shared" si="39"/>
        <v>1658367.9182370002</v>
      </c>
      <c r="V38" s="35">
        <f t="shared" si="39"/>
        <v>1888072.42</v>
      </c>
      <c r="W38" s="35">
        <f t="shared" si="39"/>
        <v>1985392.93</v>
      </c>
      <c r="X38" s="35">
        <f t="shared" si="39"/>
        <v>1817538.18</v>
      </c>
      <c r="Y38" s="35">
        <f t="shared" si="39"/>
        <v>1703721.62</v>
      </c>
      <c r="Z38" s="35">
        <f t="shared" si="39"/>
        <v>1650688.26</v>
      </c>
      <c r="AA38" s="35">
        <f t="shared" si="39"/>
        <v>1852307.1974860001</v>
      </c>
      <c r="AB38" s="35">
        <f t="shared" si="39"/>
        <v>1952565.5499999998</v>
      </c>
      <c r="AC38" s="35">
        <f t="shared" si="39"/>
        <v>1924954.789383</v>
      </c>
      <c r="AD38" s="36"/>
      <c r="AE38" s="37">
        <f t="shared" si="34"/>
        <v>16.743519506913394</v>
      </c>
      <c r="AF38" s="37">
        <f t="shared" si="34"/>
        <v>13.168634526843647</v>
      </c>
      <c r="AG38" s="28">
        <f t="shared" si="38"/>
        <v>23.813081005042093</v>
      </c>
      <c r="AH38" s="28">
        <f t="shared" si="38"/>
        <v>23.040314318591264</v>
      </c>
      <c r="AI38" s="28">
        <f t="shared" si="38"/>
        <v>23.347122621160732</v>
      </c>
      <c r="AJ38" s="28">
        <f t="shared" si="38"/>
        <v>25.533744298146928</v>
      </c>
      <c r="AK38" s="28">
        <f t="shared" si="38"/>
        <v>23.497969721542344</v>
      </c>
      <c r="AL38" s="28">
        <f t="shared" si="38"/>
        <v>29.082499156542273</v>
      </c>
      <c r="AM38" s="28">
        <f t="shared" si="38"/>
        <v>22.177138610559862</v>
      </c>
      <c r="AN38" s="28">
        <f t="shared" si="38"/>
        <v>21.09188660523688</v>
      </c>
      <c r="AO38" s="28">
        <f t="shared" si="38"/>
        <v>25.801669889453272</v>
      </c>
      <c r="AP38" s="28">
        <f t="shared" si="38"/>
        <v>23.182306189322034</v>
      </c>
      <c r="AQ38" s="28">
        <f t="shared" si="38"/>
        <v>23.909035913418055</v>
      </c>
      <c r="AR38" s="28">
        <f t="shared" si="38"/>
        <v>22.672801400964687</v>
      </c>
      <c r="AS38" s="28">
        <f t="shared" si="38"/>
        <v>22.918467228798097</v>
      </c>
      <c r="AT38" s="33"/>
      <c r="AU38" s="38">
        <f t="shared" si="36"/>
        <v>27.360040501705775</v>
      </c>
      <c r="AV38" s="38">
        <f t="shared" si="36"/>
        <v>-34.224664339530044</v>
      </c>
      <c r="AW38" s="38">
        <f t="shared" si="36"/>
        <v>51.544624425870332</v>
      </c>
      <c r="AX38" s="38">
        <f t="shared" si="36"/>
        <v>16.803956136324217</v>
      </c>
      <c r="AY38" s="38">
        <f t="shared" si="36"/>
        <v>13.851238873892168</v>
      </c>
      <c r="AZ38" s="38">
        <f t="shared" si="36"/>
        <v>5.1544903134594922</v>
      </c>
      <c r="BA38" s="38">
        <f t="shared" si="36"/>
        <v>-8.4544851280396127</v>
      </c>
      <c r="BB38" s="38">
        <f t="shared" si="36"/>
        <v>-6.2621275994323211</v>
      </c>
      <c r="BC38" s="38">
        <f t="shared" si="36"/>
        <v>-3.1127949177518821</v>
      </c>
      <c r="BD38" s="38">
        <f t="shared" si="36"/>
        <v>12.214234654216295</v>
      </c>
      <c r="BE38" s="38">
        <f t="shared" si="36"/>
        <v>5.4126201447617817</v>
      </c>
      <c r="BF38" s="28">
        <f t="shared" si="36"/>
        <v>-1.4140759892542265</v>
      </c>
    </row>
    <row r="39" spans="1:58" ht="11.85" customHeight="1" x14ac:dyDescent="0.5">
      <c r="A39" s="22" t="s">
        <v>9</v>
      </c>
      <c r="B39" s="23">
        <v>85110.6</v>
      </c>
      <c r="C39" s="23">
        <v>99498.1</v>
      </c>
      <c r="D39" s="23">
        <v>103796.3</v>
      </c>
      <c r="E39" s="23">
        <v>127089.4</v>
      </c>
      <c r="F39" s="23">
        <v>160455.70000000001</v>
      </c>
      <c r="G39" s="23">
        <v>150141.82</v>
      </c>
      <c r="H39" s="23">
        <v>143965.06</v>
      </c>
      <c r="I39" s="23">
        <v>141309.45000000001</v>
      </c>
      <c r="J39" s="23">
        <v>180654.76</v>
      </c>
      <c r="K39" s="23">
        <v>219367.77</v>
      </c>
      <c r="L39" s="23">
        <v>224733.77</v>
      </c>
      <c r="M39" s="23">
        <v>249215.85</v>
      </c>
      <c r="N39" s="23">
        <v>297990.90999999997</v>
      </c>
      <c r="O39" s="23">
        <v>376514.89</v>
      </c>
      <c r="P39" s="23">
        <v>380424.29</v>
      </c>
      <c r="Q39" s="23">
        <v>376928.41</v>
      </c>
      <c r="R39" s="31">
        <v>484751.87</v>
      </c>
      <c r="S39" s="23">
        <v>349464.50059900002</v>
      </c>
      <c r="T39" s="23">
        <v>472245.391787</v>
      </c>
      <c r="U39" s="23">
        <v>558036.20052399999</v>
      </c>
      <c r="V39" s="23">
        <v>619982.78</v>
      </c>
      <c r="W39" s="23">
        <v>644543.19999999995</v>
      </c>
      <c r="X39" s="23">
        <v>606588.34</v>
      </c>
      <c r="Y39" s="23">
        <v>572283.53</v>
      </c>
      <c r="Z39" s="23">
        <v>521215.39</v>
      </c>
      <c r="AA39" s="23">
        <v>582426.24976300006</v>
      </c>
      <c r="AB39" s="23">
        <v>632818.53</v>
      </c>
      <c r="AC39" s="23">
        <v>637381.36756299995</v>
      </c>
      <c r="AD39" s="26"/>
      <c r="AE39" s="27">
        <f t="shared" si="34"/>
        <v>16.904474883269536</v>
      </c>
      <c r="AF39" s="27">
        <f t="shared" si="34"/>
        <v>4.3198814851740819</v>
      </c>
      <c r="AG39" s="28">
        <f t="shared" si="38"/>
        <v>8.4992774194915146</v>
      </c>
      <c r="AH39" s="28">
        <f t="shared" si="38"/>
        <v>7.5804646070243482</v>
      </c>
      <c r="AI39" s="28">
        <f t="shared" si="38"/>
        <v>7.2062845403175064</v>
      </c>
      <c r="AJ39" s="28">
        <f t="shared" si="38"/>
        <v>8.7545555353560172</v>
      </c>
      <c r="AK39" s="28">
        <f t="shared" si="38"/>
        <v>7.8025617639799512</v>
      </c>
      <c r="AL39" s="28">
        <f t="shared" si="38"/>
        <v>8.1149759458267852</v>
      </c>
      <c r="AM39" s="28">
        <f t="shared" si="38"/>
        <v>7.4085218343267849</v>
      </c>
      <c r="AN39" s="28">
        <f t="shared" si="38"/>
        <v>7.243188221581609</v>
      </c>
      <c r="AO39" s="28">
        <f t="shared" si="38"/>
        <v>7.9800230458656696</v>
      </c>
      <c r="AP39" s="28">
        <f t="shared" si="38"/>
        <v>8.0988290525008626</v>
      </c>
      <c r="AQ39" s="28">
        <f t="shared" si="38"/>
        <v>7.9399058843918029</v>
      </c>
      <c r="AR39" s="28">
        <f t="shared" si="38"/>
        <v>7.8396656854113749</v>
      </c>
      <c r="AS39" s="28">
        <f t="shared" si="38"/>
        <v>7.9199188409752876</v>
      </c>
      <c r="AT39" s="33"/>
      <c r="AU39" s="28">
        <f t="shared" si="36"/>
        <v>28.605819338478632</v>
      </c>
      <c r="AV39" s="28">
        <f t="shared" si="36"/>
        <v>-27.908581229609275</v>
      </c>
      <c r="AW39" s="28">
        <f t="shared" si="36"/>
        <v>35.134009599701052</v>
      </c>
      <c r="AX39" s="28">
        <f t="shared" si="36"/>
        <v>18.166574037358686</v>
      </c>
      <c r="AY39" s="28">
        <f t="shared" si="36"/>
        <v>11.10081736952402</v>
      </c>
      <c r="AZ39" s="28">
        <f t="shared" si="36"/>
        <v>3.9614680910976086</v>
      </c>
      <c r="BA39" s="28">
        <f t="shared" si="36"/>
        <v>-5.888644857319103</v>
      </c>
      <c r="BB39" s="28">
        <f t="shared" si="36"/>
        <v>-5.6553691750817254</v>
      </c>
      <c r="BC39" s="28">
        <f t="shared" si="36"/>
        <v>-8.923573250483031</v>
      </c>
      <c r="BD39" s="28">
        <f t="shared" si="36"/>
        <v>11.743870372476927</v>
      </c>
      <c r="BE39" s="28">
        <f t="shared" si="36"/>
        <v>8.6521306787778798</v>
      </c>
      <c r="BF39" s="28">
        <f t="shared" si="36"/>
        <v>0.7210341269557885</v>
      </c>
    </row>
    <row r="40" spans="1:58" ht="11.25" hidden="1" customHeight="1" x14ac:dyDescent="0.5">
      <c r="A40" s="34" t="s">
        <v>10</v>
      </c>
      <c r="B40" s="35">
        <f t="shared" ref="B40:AC40" si="40">+B38+B39</f>
        <v>323900.30000000005</v>
      </c>
      <c r="C40" s="35">
        <f t="shared" si="40"/>
        <v>378269.6</v>
      </c>
      <c r="D40" s="35">
        <f t="shared" si="40"/>
        <v>419278.19999999995</v>
      </c>
      <c r="E40" s="35">
        <f t="shared" si="40"/>
        <v>538837.19999999995</v>
      </c>
      <c r="F40" s="35">
        <f t="shared" si="40"/>
        <v>628444.6</v>
      </c>
      <c r="G40" s="35">
        <f t="shared" si="40"/>
        <v>602304.59000000008</v>
      </c>
      <c r="H40" s="35">
        <f t="shared" si="40"/>
        <v>659907.9</v>
      </c>
      <c r="I40" s="35">
        <f t="shared" si="40"/>
        <v>564314.1100000001</v>
      </c>
      <c r="J40" s="35">
        <f t="shared" si="40"/>
        <v>706714.5</v>
      </c>
      <c r="K40" s="35">
        <f t="shared" si="40"/>
        <v>928645.77</v>
      </c>
      <c r="L40" s="35">
        <f t="shared" si="40"/>
        <v>868017.76</v>
      </c>
      <c r="M40" s="35">
        <f t="shared" si="40"/>
        <v>999666.9</v>
      </c>
      <c r="N40" s="35">
        <f t="shared" si="40"/>
        <v>1159799.18</v>
      </c>
      <c r="O40" s="35">
        <f t="shared" si="40"/>
        <v>1466064.46</v>
      </c>
      <c r="P40" s="35">
        <f t="shared" si="40"/>
        <v>1577503.32</v>
      </c>
      <c r="Q40" s="35">
        <f t="shared" si="40"/>
        <v>1495301.0599999998</v>
      </c>
      <c r="R40" s="35">
        <f t="shared" si="40"/>
        <v>1909111.73</v>
      </c>
      <c r="S40" s="35">
        <f t="shared" si="40"/>
        <v>1286341.9795269999</v>
      </c>
      <c r="T40" s="35">
        <f t="shared" si="40"/>
        <v>1892032.8485590001</v>
      </c>
      <c r="U40" s="35">
        <f t="shared" si="40"/>
        <v>2216404.1187610002</v>
      </c>
      <c r="V40" s="35">
        <f t="shared" si="40"/>
        <v>2508055.2000000002</v>
      </c>
      <c r="W40" s="35">
        <f t="shared" si="40"/>
        <v>2629936.13</v>
      </c>
      <c r="X40" s="35">
        <f t="shared" si="40"/>
        <v>2424126.52</v>
      </c>
      <c r="Y40" s="35">
        <f t="shared" si="40"/>
        <v>2276005.1500000004</v>
      </c>
      <c r="Z40" s="35">
        <f t="shared" si="40"/>
        <v>2171903.65</v>
      </c>
      <c r="AA40" s="35">
        <f t="shared" si="40"/>
        <v>2434733.447249</v>
      </c>
      <c r="AB40" s="35">
        <f t="shared" si="40"/>
        <v>2585384.08</v>
      </c>
      <c r="AC40" s="35">
        <f t="shared" si="40"/>
        <v>2562336.1569459997</v>
      </c>
      <c r="AD40" s="36"/>
      <c r="AE40" s="37">
        <f t="shared" si="34"/>
        <v>16.785813412337049</v>
      </c>
      <c r="AF40" s="37">
        <f t="shared" si="34"/>
        <v>10.841103805328256</v>
      </c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33"/>
      <c r="AU40" s="38">
        <f t="shared" si="36"/>
        <v>27.674070531321647</v>
      </c>
      <c r="AV40" s="38">
        <f t="shared" si="36"/>
        <v>-32.620916873890884</v>
      </c>
      <c r="AW40" s="38">
        <f t="shared" si="36"/>
        <v>47.086301984385081</v>
      </c>
      <c r="AX40" s="38">
        <f t="shared" si="36"/>
        <v>17.144061238104079</v>
      </c>
      <c r="AY40" s="38">
        <f t="shared" si="36"/>
        <v>13.158750192272549</v>
      </c>
      <c r="AZ40" s="38">
        <f t="shared" si="36"/>
        <v>4.8595792469001253</v>
      </c>
      <c r="BA40" s="38">
        <f t="shared" si="36"/>
        <v>-7.8256505035352308</v>
      </c>
      <c r="BB40" s="38">
        <f t="shared" si="36"/>
        <v>-6.1102986489335436</v>
      </c>
      <c r="BC40" s="38">
        <f t="shared" si="36"/>
        <v>-4.5738692638722878</v>
      </c>
      <c r="BD40" s="38">
        <f t="shared" si="36"/>
        <v>12.101356211128422</v>
      </c>
      <c r="BE40" s="38">
        <f t="shared" si="36"/>
        <v>6.1875616372387698</v>
      </c>
      <c r="BF40" s="28">
        <f t="shared" si="36"/>
        <v>-0.89146998437463765</v>
      </c>
    </row>
    <row r="41" spans="1:58" ht="11.85" customHeight="1" x14ac:dyDescent="0.5">
      <c r="A41" s="22" t="s">
        <v>11</v>
      </c>
      <c r="B41" s="23">
        <v>74296.100000000006</v>
      </c>
      <c r="C41" s="23">
        <v>93616.7</v>
      </c>
      <c r="D41" s="23">
        <v>109109</v>
      </c>
      <c r="E41" s="23">
        <v>155144.1</v>
      </c>
      <c r="F41" s="23">
        <v>163639.29999999999</v>
      </c>
      <c r="G41" s="23">
        <v>143575.78</v>
      </c>
      <c r="H41" s="23">
        <v>131719.20000000001</v>
      </c>
      <c r="I41" s="23">
        <v>130876.54</v>
      </c>
      <c r="J41" s="23">
        <v>178877.91</v>
      </c>
      <c r="K41" s="23">
        <v>241975.89</v>
      </c>
      <c r="L41" s="23">
        <v>229237.67</v>
      </c>
      <c r="M41" s="23">
        <v>256648.95999999999</v>
      </c>
      <c r="N41" s="23">
        <v>311370.40999999997</v>
      </c>
      <c r="O41" s="23">
        <v>427492.74</v>
      </c>
      <c r="P41" s="23">
        <v>435884.42</v>
      </c>
      <c r="Q41" s="23">
        <v>427780.55</v>
      </c>
      <c r="R41" s="31">
        <v>447454.37</v>
      </c>
      <c r="S41" s="23">
        <v>330098.04984699999</v>
      </c>
      <c r="T41" s="23">
        <v>464153.35</v>
      </c>
      <c r="U41" s="23">
        <v>579051.134586</v>
      </c>
      <c r="V41" s="23">
        <v>711352.35</v>
      </c>
      <c r="W41" s="23">
        <v>644339.53</v>
      </c>
      <c r="X41" s="23">
        <v>648083.29</v>
      </c>
      <c r="Y41" s="23">
        <v>520570.49</v>
      </c>
      <c r="Z41" s="23">
        <v>564311.66</v>
      </c>
      <c r="AA41" s="23">
        <v>650590.80569099996</v>
      </c>
      <c r="AB41" s="23">
        <v>659339.43000000005</v>
      </c>
      <c r="AC41" s="23">
        <v>666810.28372900002</v>
      </c>
      <c r="AD41" s="36"/>
      <c r="AE41" s="37">
        <f t="shared" si="34"/>
        <v>26.004864319930633</v>
      </c>
      <c r="AF41" s="37">
        <f t="shared" si="34"/>
        <v>16.548649973776051</v>
      </c>
      <c r="AG41" s="28">
        <f t="shared" ref="AG41:AS41" si="41">+(C41/C$60)*100</f>
        <v>7.9968793815893084</v>
      </c>
      <c r="AH41" s="28">
        <f t="shared" si="41"/>
        <v>7.9684623903532161</v>
      </c>
      <c r="AI41" s="28">
        <f t="shared" si="41"/>
        <v>8.7970556895498238</v>
      </c>
      <c r="AJ41" s="28">
        <f t="shared" si="41"/>
        <v>8.9282545875078547</v>
      </c>
      <c r="AK41" s="28">
        <f t="shared" si="41"/>
        <v>7.461338161889854</v>
      </c>
      <c r="AL41" s="28">
        <f t="shared" si="41"/>
        <v>7.4247052694837734</v>
      </c>
      <c r="AM41" s="28">
        <f t="shared" si="41"/>
        <v>6.8615489211170431</v>
      </c>
      <c r="AN41" s="28">
        <f t="shared" si="41"/>
        <v>7.1719470376154781</v>
      </c>
      <c r="AO41" s="28">
        <f t="shared" si="41"/>
        <v>8.8024470447224612</v>
      </c>
      <c r="AP41" s="28">
        <f t="shared" si="41"/>
        <v>8.2611380644911776</v>
      </c>
      <c r="AQ41" s="28">
        <f t="shared" si="41"/>
        <v>8.1767214554252323</v>
      </c>
      <c r="AR41" s="28">
        <f t="shared" si="41"/>
        <v>8.1916589963414346</v>
      </c>
      <c r="AS41" s="28">
        <f t="shared" si="41"/>
        <v>8.9922281849361916</v>
      </c>
      <c r="AT41" s="33"/>
      <c r="AU41" s="28">
        <f t="shared" si="36"/>
        <v>4.5990450009940842</v>
      </c>
      <c r="AV41" s="28">
        <f t="shared" si="36"/>
        <v>-26.227550342842786</v>
      </c>
      <c r="AW41" s="28">
        <f t="shared" si="36"/>
        <v>40.610751931171492</v>
      </c>
      <c r="AX41" s="28">
        <f t="shared" si="36"/>
        <v>24.754272394242129</v>
      </c>
      <c r="AY41" s="28">
        <f t="shared" si="36"/>
        <v>22.847933025567848</v>
      </c>
      <c r="AZ41" s="28">
        <f t="shared" si="36"/>
        <v>-9.4204819875832175</v>
      </c>
      <c r="BA41" s="28">
        <f t="shared" si="36"/>
        <v>0.58102286538279646</v>
      </c>
      <c r="BB41" s="28">
        <f t="shared" si="36"/>
        <v>-19.675372281238733</v>
      </c>
      <c r="BC41" s="28">
        <f t="shared" si="36"/>
        <v>8.402545061668798</v>
      </c>
      <c r="BD41" s="28">
        <f t="shared" si="36"/>
        <v>15.289272188882276</v>
      </c>
      <c r="BE41" s="28">
        <f t="shared" si="36"/>
        <v>1.3447199426232403</v>
      </c>
      <c r="BF41" s="28">
        <f t="shared" si="36"/>
        <v>1.1330815948622952</v>
      </c>
    </row>
    <row r="42" spans="1:58" ht="10.5" hidden="1" customHeight="1" x14ac:dyDescent="0.5">
      <c r="A42" s="34" t="s">
        <v>12</v>
      </c>
      <c r="B42" s="35">
        <f t="shared" ref="B42:U42" si="42">+B38+B39+B41</f>
        <v>398196.4</v>
      </c>
      <c r="C42" s="35">
        <f t="shared" si="42"/>
        <v>471886.3</v>
      </c>
      <c r="D42" s="35">
        <f t="shared" si="42"/>
        <v>528387.19999999995</v>
      </c>
      <c r="E42" s="35">
        <f t="shared" si="42"/>
        <v>693981.29999999993</v>
      </c>
      <c r="F42" s="35">
        <f t="shared" si="42"/>
        <v>792083.89999999991</v>
      </c>
      <c r="G42" s="35">
        <f t="shared" si="42"/>
        <v>745880.37000000011</v>
      </c>
      <c r="H42" s="35">
        <f t="shared" si="42"/>
        <v>791627.10000000009</v>
      </c>
      <c r="I42" s="35">
        <f t="shared" si="42"/>
        <v>695190.65000000014</v>
      </c>
      <c r="J42" s="35">
        <f t="shared" si="42"/>
        <v>885592.41</v>
      </c>
      <c r="K42" s="35">
        <f t="shared" si="42"/>
        <v>1170621.6600000001</v>
      </c>
      <c r="L42" s="35">
        <f t="shared" si="42"/>
        <v>1097255.43</v>
      </c>
      <c r="M42" s="35">
        <f t="shared" si="42"/>
        <v>1256315.8600000001</v>
      </c>
      <c r="N42" s="35">
        <f t="shared" si="42"/>
        <v>1471169.5899999999</v>
      </c>
      <c r="O42" s="35">
        <f t="shared" si="42"/>
        <v>1893557.2</v>
      </c>
      <c r="P42" s="35">
        <f t="shared" si="42"/>
        <v>2013387.74</v>
      </c>
      <c r="Q42" s="35">
        <f t="shared" si="42"/>
        <v>1923081.6099999999</v>
      </c>
      <c r="R42" s="35">
        <f t="shared" si="42"/>
        <v>2356566.1</v>
      </c>
      <c r="S42" s="35">
        <f t="shared" si="42"/>
        <v>1616440.0293739999</v>
      </c>
      <c r="T42" s="35">
        <f t="shared" si="42"/>
        <v>2356186.1985590002</v>
      </c>
      <c r="U42" s="35">
        <f t="shared" si="42"/>
        <v>2795455.2533470001</v>
      </c>
      <c r="V42" s="35">
        <f>+V38+V39+V41</f>
        <v>3219407.5500000003</v>
      </c>
      <c r="W42" s="35">
        <f>+W38+W39+W41</f>
        <v>3274275.66</v>
      </c>
      <c r="X42" s="35">
        <f>+X38+X39+X41</f>
        <v>3072209.81</v>
      </c>
      <c r="Y42" s="35">
        <f t="shared" ref="Y42:AC42" si="43">+Y38+Y39+Y41</f>
        <v>2796575.6400000006</v>
      </c>
      <c r="Z42" s="35">
        <f t="shared" si="43"/>
        <v>2736215.31</v>
      </c>
      <c r="AA42" s="35">
        <f t="shared" si="43"/>
        <v>3085324.25294</v>
      </c>
      <c r="AB42" s="35">
        <f t="shared" si="43"/>
        <v>3244723.5100000002</v>
      </c>
      <c r="AC42" s="35">
        <f t="shared" si="43"/>
        <v>3229146.4406749997</v>
      </c>
      <c r="AD42" s="36"/>
      <c r="AE42" s="37">
        <f t="shared" si="34"/>
        <v>18.505918185096593</v>
      </c>
      <c r="AF42" s="37">
        <f t="shared" si="34"/>
        <v>11.973413934670262</v>
      </c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33"/>
      <c r="AU42" s="38">
        <f t="shared" si="36"/>
        <v>22.541138542737158</v>
      </c>
      <c r="AV42" s="38">
        <f t="shared" si="36"/>
        <v>-31.406972655084875</v>
      </c>
      <c r="AW42" s="38">
        <f t="shared" si="36"/>
        <v>45.763910552962628</v>
      </c>
      <c r="AX42" s="38">
        <f t="shared" si="36"/>
        <v>18.643223318116743</v>
      </c>
      <c r="AY42" s="38">
        <f t="shared" si="36"/>
        <v>15.165769373178195</v>
      </c>
      <c r="AZ42" s="38">
        <f t="shared" si="36"/>
        <v>1.7042921453048088</v>
      </c>
      <c r="BA42" s="38">
        <f t="shared" si="36"/>
        <v>-6.1713145435042582</v>
      </c>
      <c r="BB42" s="38">
        <f t="shared" si="36"/>
        <v>-8.9718537159413465</v>
      </c>
      <c r="BC42" s="38">
        <f t="shared" si="36"/>
        <v>-2.158365721872646</v>
      </c>
      <c r="BD42" s="38">
        <f t="shared" si="36"/>
        <v>12.758825727789681</v>
      </c>
      <c r="BE42" s="38">
        <f t="shared" si="36"/>
        <v>5.1663696905798195</v>
      </c>
      <c r="BF42" s="28">
        <f t="shared" si="36"/>
        <v>-0.48007385766439814</v>
      </c>
    </row>
    <row r="43" spans="1:58" ht="11.25" customHeight="1" x14ac:dyDescent="0.5">
      <c r="A43" s="57" t="s">
        <v>13</v>
      </c>
      <c r="B43" s="23">
        <v>98132</v>
      </c>
      <c r="C43" s="23">
        <v>95235.9</v>
      </c>
      <c r="D43" s="23">
        <v>122235.9</v>
      </c>
      <c r="E43" s="23">
        <v>151487.6</v>
      </c>
      <c r="F43" s="23">
        <v>146105.9</v>
      </c>
      <c r="G43" s="23">
        <v>151907.87</v>
      </c>
      <c r="H43" s="23">
        <v>153724.1</v>
      </c>
      <c r="I43" s="23">
        <v>171729.09</v>
      </c>
      <c r="J43" s="23">
        <v>214871.75</v>
      </c>
      <c r="K43" s="23">
        <v>221772.62</v>
      </c>
      <c r="L43" s="23">
        <v>228371.66</v>
      </c>
      <c r="M43" s="23">
        <v>245204.65</v>
      </c>
      <c r="N43" s="23">
        <v>331687.88</v>
      </c>
      <c r="O43" s="23">
        <v>442125.95</v>
      </c>
      <c r="P43" s="23">
        <v>436907.59</v>
      </c>
      <c r="Q43" s="23">
        <v>415569.29</v>
      </c>
      <c r="R43" s="31">
        <v>518669.19</v>
      </c>
      <c r="S43" s="23">
        <v>394124.207712</v>
      </c>
      <c r="T43" s="23">
        <v>510526.45</v>
      </c>
      <c r="U43" s="23">
        <v>602889.35072600003</v>
      </c>
      <c r="V43" s="40">
        <v>643801.93000000005</v>
      </c>
      <c r="W43" s="40">
        <v>628039.74</v>
      </c>
      <c r="X43" s="40">
        <v>588976.98</v>
      </c>
      <c r="Y43" s="40">
        <v>605189.81999999995</v>
      </c>
      <c r="Z43" s="40">
        <v>578428.02</v>
      </c>
      <c r="AA43" s="40">
        <v>630863.55424500001</v>
      </c>
      <c r="AB43" s="40">
        <v>649119.12</v>
      </c>
      <c r="AC43" s="40">
        <v>583093.83650500001</v>
      </c>
      <c r="AD43" s="26"/>
      <c r="AE43" s="27">
        <f t="shared" si="34"/>
        <v>-2.9512289569151862</v>
      </c>
      <c r="AF43" s="27">
        <f t="shared" si="34"/>
        <v>28.350653482562784</v>
      </c>
      <c r="AG43" s="28">
        <f t="shared" ref="AG43:AS46" si="44">+(C43/C$60)*100</f>
        <v>8.1351938820434935</v>
      </c>
      <c r="AH43" s="28">
        <f t="shared" si="44"/>
        <v>8.9271478237448481</v>
      </c>
      <c r="AI43" s="28">
        <f t="shared" si="44"/>
        <v>8.589723060536933</v>
      </c>
      <c r="AJ43" s="28">
        <f t="shared" si="44"/>
        <v>7.9716221710613748</v>
      </c>
      <c r="AK43" s="28">
        <f t="shared" si="44"/>
        <v>7.8943397523064327</v>
      </c>
      <c r="AL43" s="28">
        <f t="shared" si="44"/>
        <v>8.6650703566120235</v>
      </c>
      <c r="AM43" s="28">
        <f t="shared" si="44"/>
        <v>9.0033519545513023</v>
      </c>
      <c r="AN43" s="28">
        <f t="shared" si="44"/>
        <v>8.6150873010521725</v>
      </c>
      <c r="AO43" s="28">
        <f t="shared" si="44"/>
        <v>8.0675051697066067</v>
      </c>
      <c r="AP43" s="28">
        <f t="shared" si="44"/>
        <v>8.229929283773636</v>
      </c>
      <c r="AQ43" s="28">
        <f t="shared" si="44"/>
        <v>7.8121108405233146</v>
      </c>
      <c r="AR43" s="28">
        <f t="shared" si="44"/>
        <v>8.7261792351412524</v>
      </c>
      <c r="AS43" s="28">
        <f t="shared" si="44"/>
        <v>9.3000349640597157</v>
      </c>
      <c r="AT43" s="33"/>
      <c r="AU43" s="28">
        <f t="shared" si="36"/>
        <v>24.809316395828972</v>
      </c>
      <c r="AV43" s="28">
        <f t="shared" si="36"/>
        <v>-24.012411897456253</v>
      </c>
      <c r="AW43" s="28">
        <f t="shared" si="36"/>
        <v>29.534405654437524</v>
      </c>
      <c r="AX43" s="28">
        <f t="shared" si="36"/>
        <v>18.091697447997056</v>
      </c>
      <c r="AY43" s="28">
        <f t="shared" si="36"/>
        <v>6.7860842499097185</v>
      </c>
      <c r="AZ43" s="28">
        <f t="shared" si="36"/>
        <v>-2.4482980347698025</v>
      </c>
      <c r="BA43" s="28">
        <f t="shared" si="36"/>
        <v>-6.2197911234088465</v>
      </c>
      <c r="BB43" s="28">
        <f t="shared" si="36"/>
        <v>2.7527119990326199</v>
      </c>
      <c r="BC43" s="28">
        <f t="shared" si="36"/>
        <v>-4.4220505890201434</v>
      </c>
      <c r="BD43" s="28">
        <f t="shared" si="36"/>
        <v>9.0651788004668212</v>
      </c>
      <c r="BE43" s="28">
        <f t="shared" si="36"/>
        <v>2.8937423365418047</v>
      </c>
      <c r="BF43" s="28">
        <f t="shared" si="36"/>
        <v>-10.171520366708652</v>
      </c>
    </row>
    <row r="44" spans="1:58" ht="11.85" customHeight="1" x14ac:dyDescent="0.5">
      <c r="A44" s="39" t="s">
        <v>14</v>
      </c>
      <c r="B44" s="35">
        <f t="shared" ref="B44:AC44" si="45">+B39+B41+B43</f>
        <v>257538.7</v>
      </c>
      <c r="C44" s="35">
        <f t="shared" si="45"/>
        <v>288350.69999999995</v>
      </c>
      <c r="D44" s="35">
        <f t="shared" si="45"/>
        <v>335141.19999999995</v>
      </c>
      <c r="E44" s="35">
        <f t="shared" si="45"/>
        <v>433721.1</v>
      </c>
      <c r="F44" s="35">
        <f t="shared" si="45"/>
        <v>470200.9</v>
      </c>
      <c r="G44" s="35">
        <f t="shared" si="45"/>
        <v>445625.47</v>
      </c>
      <c r="H44" s="35">
        <f t="shared" si="45"/>
        <v>429408.36</v>
      </c>
      <c r="I44" s="35">
        <f t="shared" si="45"/>
        <v>443915.07999999996</v>
      </c>
      <c r="J44" s="35">
        <f t="shared" si="45"/>
        <v>574404.42000000004</v>
      </c>
      <c r="K44" s="35">
        <f t="shared" si="45"/>
        <v>683116.28</v>
      </c>
      <c r="L44" s="35">
        <f t="shared" si="45"/>
        <v>682343.1</v>
      </c>
      <c r="M44" s="35">
        <f t="shared" si="45"/>
        <v>751069.46</v>
      </c>
      <c r="N44" s="35">
        <f t="shared" si="45"/>
        <v>941049.2</v>
      </c>
      <c r="O44" s="35">
        <f t="shared" si="45"/>
        <v>1246133.58</v>
      </c>
      <c r="P44" s="35">
        <f t="shared" si="45"/>
        <v>1253216.3</v>
      </c>
      <c r="Q44" s="35">
        <f t="shared" si="45"/>
        <v>1220278.25</v>
      </c>
      <c r="R44" s="35">
        <f t="shared" si="45"/>
        <v>1450875.43</v>
      </c>
      <c r="S44" s="35">
        <f t="shared" si="45"/>
        <v>1073686.758158</v>
      </c>
      <c r="T44" s="35">
        <f t="shared" si="45"/>
        <v>1446925.191787</v>
      </c>
      <c r="U44" s="35">
        <f t="shared" si="45"/>
        <v>1739976.6858359999</v>
      </c>
      <c r="V44" s="35">
        <f t="shared" si="45"/>
        <v>1975137.06</v>
      </c>
      <c r="W44" s="35">
        <f t="shared" si="45"/>
        <v>1916922.47</v>
      </c>
      <c r="X44" s="35">
        <f t="shared" si="45"/>
        <v>1843648.6099999999</v>
      </c>
      <c r="Y44" s="35">
        <f t="shared" si="45"/>
        <v>1698043.8399999999</v>
      </c>
      <c r="Z44" s="35">
        <f t="shared" si="45"/>
        <v>1663955.07</v>
      </c>
      <c r="AA44" s="35">
        <f t="shared" si="45"/>
        <v>1863880.6096989999</v>
      </c>
      <c r="AB44" s="35">
        <f t="shared" si="45"/>
        <v>1941277.08</v>
      </c>
      <c r="AC44" s="35">
        <f t="shared" si="45"/>
        <v>1887285.487797</v>
      </c>
      <c r="AD44" s="36"/>
      <c r="AE44" s="37">
        <f t="shared" si="34"/>
        <v>11.96402715397722</v>
      </c>
      <c r="AF44" s="37">
        <f t="shared" si="34"/>
        <v>16.226941706748079</v>
      </c>
      <c r="AG44" s="28">
        <f t="shared" si="44"/>
        <v>24.631350683124314</v>
      </c>
      <c r="AH44" s="28">
        <f t="shared" si="44"/>
        <v>24.47607482112241</v>
      </c>
      <c r="AI44" s="28">
        <f t="shared" si="44"/>
        <v>24.59306329040426</v>
      </c>
      <c r="AJ44" s="28">
        <f t="shared" si="44"/>
        <v>25.65443229392525</v>
      </c>
      <c r="AK44" s="28">
        <f t="shared" si="44"/>
        <v>23.158239678176237</v>
      </c>
      <c r="AL44" s="28">
        <f t="shared" si="44"/>
        <v>24.204751571922582</v>
      </c>
      <c r="AM44" s="28">
        <f t="shared" si="44"/>
        <v>23.273422709995128</v>
      </c>
      <c r="AN44" s="28">
        <f t="shared" si="44"/>
        <v>23.030222560249261</v>
      </c>
      <c r="AO44" s="28">
        <f t="shared" si="44"/>
        <v>24.849975260294737</v>
      </c>
      <c r="AP44" s="28">
        <f t="shared" si="44"/>
        <v>24.589896400765674</v>
      </c>
      <c r="AQ44" s="28">
        <f t="shared" si="44"/>
        <v>23.928738180340346</v>
      </c>
      <c r="AR44" s="28">
        <f t="shared" si="44"/>
        <v>24.757503916894063</v>
      </c>
      <c r="AS44" s="28">
        <f t="shared" si="44"/>
        <v>26.212181989971196</v>
      </c>
      <c r="AT44" s="33"/>
      <c r="AU44" s="38">
        <f t="shared" si="36"/>
        <v>18.89709826426882</v>
      </c>
      <c r="AV44" s="38">
        <f t="shared" si="36"/>
        <v>-25.997316106042266</v>
      </c>
      <c r="AW44" s="38">
        <f t="shared" si="36"/>
        <v>34.762320648279399</v>
      </c>
      <c r="AX44" s="38">
        <f t="shared" si="36"/>
        <v>20.253396354725961</v>
      </c>
      <c r="AY44" s="38">
        <f t="shared" si="36"/>
        <v>13.515145121097616</v>
      </c>
      <c r="AZ44" s="38">
        <f t="shared" si="36"/>
        <v>-2.9473696372240621</v>
      </c>
      <c r="BA44" s="38">
        <f t="shared" si="36"/>
        <v>-3.8224738426692939</v>
      </c>
      <c r="BB44" s="38">
        <f t="shared" si="36"/>
        <v>-7.8976421651195228</v>
      </c>
      <c r="BC44" s="38">
        <f t="shared" si="36"/>
        <v>-2.007531796116635</v>
      </c>
      <c r="BD44" s="38">
        <f t="shared" si="36"/>
        <v>12.01508041313879</v>
      </c>
      <c r="BE44" s="38">
        <f t="shared" si="36"/>
        <v>4.1524371195373444</v>
      </c>
      <c r="BF44" s="28">
        <f t="shared" si="36"/>
        <v>-2.7812409036941821</v>
      </c>
    </row>
    <row r="45" spans="1:58" ht="11.25" customHeight="1" x14ac:dyDescent="0.5">
      <c r="A45" s="39" t="s">
        <v>15</v>
      </c>
      <c r="B45" s="35">
        <f t="shared" ref="B45:N45" si="46">+B38+B39+B41+B43</f>
        <v>496328.4</v>
      </c>
      <c r="C45" s="35">
        <f t="shared" si="46"/>
        <v>567122.19999999995</v>
      </c>
      <c r="D45" s="35">
        <f t="shared" si="46"/>
        <v>650623.1</v>
      </c>
      <c r="E45" s="35">
        <f t="shared" si="46"/>
        <v>845468.89999999991</v>
      </c>
      <c r="F45" s="35">
        <f t="shared" si="46"/>
        <v>938189.79999999993</v>
      </c>
      <c r="G45" s="35">
        <f t="shared" si="46"/>
        <v>897788.24000000011</v>
      </c>
      <c r="H45" s="35">
        <f t="shared" si="46"/>
        <v>945351.20000000007</v>
      </c>
      <c r="I45" s="35">
        <f t="shared" si="46"/>
        <v>866919.74000000011</v>
      </c>
      <c r="J45" s="35">
        <f t="shared" si="46"/>
        <v>1100464.1600000001</v>
      </c>
      <c r="K45" s="35">
        <f t="shared" si="46"/>
        <v>1392394.2800000003</v>
      </c>
      <c r="L45" s="35">
        <f t="shared" si="46"/>
        <v>1325627.0899999999</v>
      </c>
      <c r="M45" s="35">
        <f t="shared" si="46"/>
        <v>1501520.51</v>
      </c>
      <c r="N45" s="35">
        <f t="shared" si="46"/>
        <v>1802857.4699999997</v>
      </c>
      <c r="O45" s="35">
        <f>+O44+O38</f>
        <v>2335683.15</v>
      </c>
      <c r="P45" s="35">
        <f>+P44+P38</f>
        <v>2450295.33</v>
      </c>
      <c r="Q45" s="35">
        <f>+Q44+Q38</f>
        <v>2338650.9</v>
      </c>
      <c r="R45" s="35">
        <f>+R44+R38</f>
        <v>2875235.29</v>
      </c>
      <c r="S45" s="35">
        <f t="shared" ref="S45:AC45" si="47">+S38+S39+S41+S43</f>
        <v>2010564.2370859999</v>
      </c>
      <c r="T45" s="35">
        <f t="shared" si="47"/>
        <v>2866712.6485590003</v>
      </c>
      <c r="U45" s="35">
        <f t="shared" si="47"/>
        <v>3398344.6040730001</v>
      </c>
      <c r="V45" s="35">
        <f t="shared" si="47"/>
        <v>3863209.4800000004</v>
      </c>
      <c r="W45" s="35">
        <f t="shared" si="47"/>
        <v>3902315.4000000004</v>
      </c>
      <c r="X45" s="35">
        <f t="shared" si="47"/>
        <v>3661186.79</v>
      </c>
      <c r="Y45" s="35">
        <f t="shared" si="47"/>
        <v>3401765.4600000004</v>
      </c>
      <c r="Z45" s="35">
        <f t="shared" si="47"/>
        <v>3314643.33</v>
      </c>
      <c r="AA45" s="35">
        <f t="shared" si="47"/>
        <v>3716187.8071849998</v>
      </c>
      <c r="AB45" s="35">
        <f t="shared" si="47"/>
        <v>3893842.6300000004</v>
      </c>
      <c r="AC45" s="35">
        <f t="shared" si="47"/>
        <v>3812240.2771799997</v>
      </c>
      <c r="AD45" s="36"/>
      <c r="AE45" s="37">
        <f t="shared" si="34"/>
        <v>14.263499731226336</v>
      </c>
      <c r="AF45" s="37">
        <f t="shared" si="34"/>
        <v>14.723616885390832</v>
      </c>
      <c r="AG45" s="28">
        <f t="shared" si="44"/>
        <v>48.444431688166404</v>
      </c>
      <c r="AH45" s="28">
        <f t="shared" si="44"/>
        <v>47.516389139713681</v>
      </c>
      <c r="AI45" s="28">
        <f t="shared" si="44"/>
        <v>47.940185911564988</v>
      </c>
      <c r="AJ45" s="28">
        <f t="shared" si="44"/>
        <v>51.188176592072175</v>
      </c>
      <c r="AK45" s="28">
        <f t="shared" si="44"/>
        <v>46.656209399718591</v>
      </c>
      <c r="AL45" s="28">
        <f t="shared" si="44"/>
        <v>53.287250728464855</v>
      </c>
      <c r="AM45" s="28">
        <f t="shared" si="44"/>
        <v>45.450561320554996</v>
      </c>
      <c r="AN45" s="28">
        <f t="shared" si="44"/>
        <v>44.122109165486144</v>
      </c>
      <c r="AO45" s="28">
        <f t="shared" si="44"/>
        <v>50.651645149748028</v>
      </c>
      <c r="AP45" s="28">
        <f t="shared" si="44"/>
        <v>47.772202590087701</v>
      </c>
      <c r="AQ45" s="28">
        <f t="shared" si="44"/>
        <v>47.837774093758405</v>
      </c>
      <c r="AR45" s="28">
        <f t="shared" si="44"/>
        <v>47.430305317858739</v>
      </c>
      <c r="AS45" s="28">
        <f t="shared" si="44"/>
        <v>49.130649218769292</v>
      </c>
      <c r="AT45" s="33"/>
      <c r="AU45" s="38">
        <f t="shared" si="36"/>
        <v>22.94418504275264</v>
      </c>
      <c r="AV45" s="38">
        <f t="shared" si="36"/>
        <v>-30.073053705249986</v>
      </c>
      <c r="AW45" s="38">
        <f t="shared" si="36"/>
        <v>42.582494788321434</v>
      </c>
      <c r="AX45" s="38">
        <f t="shared" si="36"/>
        <v>18.545003308274843</v>
      </c>
      <c r="AY45" s="38">
        <f t="shared" si="36"/>
        <v>13.679156474297759</v>
      </c>
      <c r="AZ45" s="38">
        <f t="shared" si="36"/>
        <v>1.0122650661956945</v>
      </c>
      <c r="BA45" s="38">
        <f t="shared" si="36"/>
        <v>-6.179116377932969</v>
      </c>
      <c r="BB45" s="38">
        <f t="shared" si="36"/>
        <v>-7.0857168694198114</v>
      </c>
      <c r="BC45" s="38">
        <f t="shared" si="36"/>
        <v>-2.5610857369337992</v>
      </c>
      <c r="BD45" s="38">
        <f t="shared" si="36"/>
        <v>12.114258977752513</v>
      </c>
      <c r="BE45" s="38">
        <f t="shared" si="36"/>
        <v>4.7805663231421436</v>
      </c>
      <c r="BF45" s="28">
        <f t="shared" si="36"/>
        <v>-2.0956767022708545</v>
      </c>
    </row>
    <row r="46" spans="1:58" ht="11.25" customHeight="1" x14ac:dyDescent="0.5">
      <c r="A46" s="22" t="s">
        <v>16</v>
      </c>
      <c r="B46" s="23">
        <v>92068.9</v>
      </c>
      <c r="C46" s="23">
        <v>98822.9</v>
      </c>
      <c r="D46" s="23">
        <v>111298.6</v>
      </c>
      <c r="E46" s="23">
        <v>151950.6</v>
      </c>
      <c r="F46" s="23">
        <v>154103</v>
      </c>
      <c r="G46" s="23">
        <v>163420.07</v>
      </c>
      <c r="H46" s="23">
        <v>153600.66</v>
      </c>
      <c r="I46" s="23">
        <v>147645.51</v>
      </c>
      <c r="J46" s="23">
        <v>206478.78</v>
      </c>
      <c r="K46" s="23">
        <v>247691.97</v>
      </c>
      <c r="L46" s="23">
        <v>243941.48</v>
      </c>
      <c r="M46" s="23">
        <v>269891.40000000002</v>
      </c>
      <c r="N46" s="23">
        <v>327615.86</v>
      </c>
      <c r="O46" s="23">
        <v>395482.93</v>
      </c>
      <c r="P46" s="23">
        <v>435446.4</v>
      </c>
      <c r="Q46" s="23">
        <v>402815.07</v>
      </c>
      <c r="R46" s="31">
        <v>604866.01</v>
      </c>
      <c r="S46" s="23">
        <v>416051.13105199998</v>
      </c>
      <c r="T46" s="23">
        <v>536355.14</v>
      </c>
      <c r="U46" s="23">
        <v>574342.30000000005</v>
      </c>
      <c r="V46" s="23">
        <v>668085.18000000005</v>
      </c>
      <c r="W46" s="23">
        <v>638887.81999999995</v>
      </c>
      <c r="X46" s="23">
        <v>651677.23</v>
      </c>
      <c r="Y46" s="23">
        <v>590210.68000000005</v>
      </c>
      <c r="Z46" s="23">
        <v>568955.04</v>
      </c>
      <c r="AA46" s="23">
        <v>646798.35173500003</v>
      </c>
      <c r="AB46" s="23">
        <v>681465.06</v>
      </c>
      <c r="AC46" s="23">
        <v>660641.22314300004</v>
      </c>
      <c r="AD46" s="26"/>
      <c r="AE46" s="27">
        <f t="shared" si="34"/>
        <v>7.3358104636853438</v>
      </c>
      <c r="AF46" s="27">
        <f t="shared" si="34"/>
        <v>12.624300642867192</v>
      </c>
      <c r="AG46" s="28">
        <f t="shared" si="44"/>
        <v>8.4416008194997474</v>
      </c>
      <c r="AH46" s="28">
        <f t="shared" si="44"/>
        <v>8.1283735365457161</v>
      </c>
      <c r="AI46" s="28">
        <f t="shared" si="44"/>
        <v>8.6159763101562312</v>
      </c>
      <c r="AJ46" s="28">
        <f t="shared" si="44"/>
        <v>8.4079485594152672</v>
      </c>
      <c r="AK46" s="28">
        <f t="shared" si="44"/>
        <v>8.4926051226029315</v>
      </c>
      <c r="AL46" s="28">
        <f t="shared" si="44"/>
        <v>8.6581123306107628</v>
      </c>
      <c r="AM46" s="28">
        <f t="shared" si="44"/>
        <v>7.7407065456366411</v>
      </c>
      <c r="AN46" s="28">
        <f t="shared" si="44"/>
        <v>8.2785788057980891</v>
      </c>
      <c r="AO46" s="28">
        <f t="shared" si="44"/>
        <v>9.0103830151342112</v>
      </c>
      <c r="AP46" s="28">
        <f t="shared" si="44"/>
        <v>8.7910256893481495</v>
      </c>
      <c r="AQ46" s="28">
        <f t="shared" si="44"/>
        <v>8.5986196905483414</v>
      </c>
      <c r="AR46" s="28">
        <f t="shared" si="44"/>
        <v>8.6190508819162872</v>
      </c>
      <c r="AS46" s="28">
        <f t="shared" si="44"/>
        <v>8.3189079417048042</v>
      </c>
      <c r="AT46" s="33"/>
      <c r="AU46" s="28">
        <f t="shared" si="36"/>
        <v>50.159727142283913</v>
      </c>
      <c r="AV46" s="28">
        <f t="shared" si="36"/>
        <v>-31.215984338085057</v>
      </c>
      <c r="AW46" s="28">
        <f t="shared" si="36"/>
        <v>28.915678859905292</v>
      </c>
      <c r="AX46" s="28">
        <f t="shared" si="36"/>
        <v>7.0824640554390861</v>
      </c>
      <c r="AY46" s="28">
        <f t="shared" si="36"/>
        <v>16.321778841641986</v>
      </c>
      <c r="AZ46" s="28">
        <f t="shared" si="36"/>
        <v>-4.3703049961383851</v>
      </c>
      <c r="BA46" s="28">
        <f t="shared" si="36"/>
        <v>2.0018240447908342</v>
      </c>
      <c r="BB46" s="28">
        <f t="shared" si="36"/>
        <v>-9.4320542701791137</v>
      </c>
      <c r="BC46" s="28">
        <f t="shared" si="36"/>
        <v>-3.6013648550039856</v>
      </c>
      <c r="BD46" s="28">
        <f t="shared" si="36"/>
        <v>13.681803703681039</v>
      </c>
      <c r="BE46" s="28">
        <f t="shared" si="36"/>
        <v>5.3597397352681098</v>
      </c>
      <c r="BF46" s="28">
        <f t="shared" si="36"/>
        <v>-3.0557453462104145</v>
      </c>
    </row>
    <row r="47" spans="1:58" ht="8.4499999999999993" hidden="1" customHeight="1" x14ac:dyDescent="0.5">
      <c r="A47" s="43" t="s">
        <v>17</v>
      </c>
      <c r="B47" s="35">
        <f t="shared" ref="B47:AC47" si="48">+B45+B46</f>
        <v>588397.30000000005</v>
      </c>
      <c r="C47" s="35">
        <f t="shared" si="48"/>
        <v>665945.1</v>
      </c>
      <c r="D47" s="35">
        <f t="shared" si="48"/>
        <v>761921.7</v>
      </c>
      <c r="E47" s="35">
        <f t="shared" si="48"/>
        <v>997419.49999999988</v>
      </c>
      <c r="F47" s="35">
        <f t="shared" si="48"/>
        <v>1092292.7999999998</v>
      </c>
      <c r="G47" s="35">
        <f t="shared" si="48"/>
        <v>1061208.31</v>
      </c>
      <c r="H47" s="35">
        <f t="shared" si="48"/>
        <v>1098951.8600000001</v>
      </c>
      <c r="I47" s="35">
        <f t="shared" si="48"/>
        <v>1014565.2500000001</v>
      </c>
      <c r="J47" s="35">
        <f t="shared" si="48"/>
        <v>1306942.9400000002</v>
      </c>
      <c r="K47" s="35">
        <f t="shared" si="48"/>
        <v>1640086.2500000002</v>
      </c>
      <c r="L47" s="35">
        <f t="shared" si="48"/>
        <v>1569568.5699999998</v>
      </c>
      <c r="M47" s="35">
        <f t="shared" si="48"/>
        <v>1771411.9100000001</v>
      </c>
      <c r="N47" s="35">
        <f t="shared" si="48"/>
        <v>2130473.3299999996</v>
      </c>
      <c r="O47" s="35">
        <f t="shared" si="48"/>
        <v>2731166.08</v>
      </c>
      <c r="P47" s="35">
        <f t="shared" si="48"/>
        <v>2885741.73</v>
      </c>
      <c r="Q47" s="35">
        <f t="shared" si="48"/>
        <v>2741465.9699999997</v>
      </c>
      <c r="R47" s="35">
        <f t="shared" si="48"/>
        <v>3480101.3</v>
      </c>
      <c r="S47" s="35">
        <f t="shared" si="48"/>
        <v>2426615.3681379999</v>
      </c>
      <c r="T47" s="35">
        <f t="shared" si="48"/>
        <v>3403067.7885590005</v>
      </c>
      <c r="U47" s="35">
        <f t="shared" si="48"/>
        <v>3972686.904073</v>
      </c>
      <c r="V47" s="35">
        <f t="shared" si="48"/>
        <v>4531294.66</v>
      </c>
      <c r="W47" s="35">
        <f t="shared" si="48"/>
        <v>4541203.2200000007</v>
      </c>
      <c r="X47" s="35">
        <f t="shared" si="48"/>
        <v>4312864.0199999996</v>
      </c>
      <c r="Y47" s="35">
        <f t="shared" si="48"/>
        <v>3991976.1400000006</v>
      </c>
      <c r="Z47" s="35">
        <f t="shared" si="48"/>
        <v>3883598.37</v>
      </c>
      <c r="AA47" s="35">
        <f t="shared" si="48"/>
        <v>4362986.1589199994</v>
      </c>
      <c r="AB47" s="35">
        <f t="shared" si="48"/>
        <v>4575307.6900000004</v>
      </c>
      <c r="AC47" s="35">
        <f t="shared" si="48"/>
        <v>4472881.5003229994</v>
      </c>
      <c r="AD47" s="36"/>
      <c r="AE47" s="37">
        <f t="shared" si="34"/>
        <v>13.179496234941922</v>
      </c>
      <c r="AF47" s="37">
        <f t="shared" si="34"/>
        <v>14.412088924447364</v>
      </c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33"/>
      <c r="AU47" s="38">
        <f t="shared" si="36"/>
        <v>26.943078560263878</v>
      </c>
      <c r="AV47" s="42">
        <f t="shared" si="36"/>
        <v>-30.271703063988397</v>
      </c>
      <c r="AW47" s="38">
        <f t="shared" si="36"/>
        <v>40.239274556736035</v>
      </c>
      <c r="AX47" s="38">
        <f t="shared" si="36"/>
        <v>16.738400493491202</v>
      </c>
      <c r="AY47" s="38">
        <f t="shared" si="36"/>
        <v>14.061207676705845</v>
      </c>
      <c r="AZ47" s="38">
        <f t="shared" si="36"/>
        <v>0.21866951375879573</v>
      </c>
      <c r="BA47" s="38">
        <f t="shared" si="36"/>
        <v>-5.0281652006756268</v>
      </c>
      <c r="BB47" s="38">
        <f t="shared" si="36"/>
        <v>-7.4402503420453066</v>
      </c>
      <c r="BC47" s="38">
        <f t="shared" si="36"/>
        <v>-2.7148902247697393</v>
      </c>
      <c r="BD47" s="38">
        <f t="shared" si="36"/>
        <v>12.343907460235105</v>
      </c>
      <c r="BE47" s="38">
        <f t="shared" si="36"/>
        <v>4.8664268770579389</v>
      </c>
      <c r="BF47" s="28">
        <f t="shared" si="36"/>
        <v>-2.2386732569017909</v>
      </c>
    </row>
    <row r="48" spans="1:58" ht="11.85" customHeight="1" x14ac:dyDescent="0.5">
      <c r="A48" s="22" t="s">
        <v>18</v>
      </c>
      <c r="B48" s="23">
        <v>89248.1</v>
      </c>
      <c r="C48" s="23">
        <v>93554.2</v>
      </c>
      <c r="D48" s="23">
        <v>119504.5</v>
      </c>
      <c r="E48" s="23">
        <v>157913.29999999999</v>
      </c>
      <c r="F48" s="23">
        <v>157900.5</v>
      </c>
      <c r="G48" s="23">
        <v>161577.60000000001</v>
      </c>
      <c r="H48" s="23">
        <v>140006.32</v>
      </c>
      <c r="I48" s="23">
        <v>157483.12259499999</v>
      </c>
      <c r="J48" s="23">
        <v>235187.85</v>
      </c>
      <c r="K48" s="23">
        <v>234166.82</v>
      </c>
      <c r="L48" s="23">
        <v>244223.89</v>
      </c>
      <c r="M48" s="23">
        <v>263421.87</v>
      </c>
      <c r="N48" s="23">
        <v>342273.34</v>
      </c>
      <c r="O48" s="23">
        <v>426870.97</v>
      </c>
      <c r="P48" s="23">
        <v>440154.2</v>
      </c>
      <c r="Q48" s="23">
        <v>442672.83</v>
      </c>
      <c r="R48" s="31">
        <v>558418.97</v>
      </c>
      <c r="S48" s="23">
        <v>382636.87667500001</v>
      </c>
      <c r="T48" s="23">
        <v>512519.81</v>
      </c>
      <c r="U48" s="23">
        <v>684925.68340700003</v>
      </c>
      <c r="V48" s="23">
        <v>668413.84</v>
      </c>
      <c r="W48" s="23">
        <v>645478.93000000005</v>
      </c>
      <c r="X48" s="23">
        <v>570992.82999999996</v>
      </c>
      <c r="Y48" s="23">
        <v>586459.49</v>
      </c>
      <c r="Z48" s="23">
        <v>585713.25</v>
      </c>
      <c r="AA48" s="23">
        <v>642226.26649499999</v>
      </c>
      <c r="AB48" s="23">
        <v>780889.88</v>
      </c>
      <c r="AC48" s="23">
        <v>616376.55000000005</v>
      </c>
      <c r="AD48" s="26"/>
      <c r="AE48" s="27">
        <f t="shared" si="34"/>
        <v>4.8248646189666733</v>
      </c>
      <c r="AF48" s="27">
        <f t="shared" si="34"/>
        <v>27.738252264462737</v>
      </c>
      <c r="AG48" s="28">
        <f t="shared" ref="AG48:AS48" si="49">+(C48/C$60)*100</f>
        <v>7.9915405375438624</v>
      </c>
      <c r="AH48" s="28">
        <f t="shared" si="49"/>
        <v>8.7276678709177595</v>
      </c>
      <c r="AI48" s="28">
        <f t="shared" si="49"/>
        <v>8.9540762054154044</v>
      </c>
      <c r="AJ48" s="28">
        <f t="shared" si="49"/>
        <v>8.6151423496359616</v>
      </c>
      <c r="AK48" s="28">
        <f t="shared" si="49"/>
        <v>8.3968557439602556</v>
      </c>
      <c r="AL48" s="28">
        <f t="shared" si="49"/>
        <v>7.8918309697070086</v>
      </c>
      <c r="AM48" s="28">
        <f t="shared" si="49"/>
        <v>8.2564694171764117</v>
      </c>
      <c r="AN48" s="28">
        <f t="shared" si="49"/>
        <v>9.4296428446120224</v>
      </c>
      <c r="AO48" s="28">
        <f t="shared" si="49"/>
        <v>8.5183735978037163</v>
      </c>
      <c r="AP48" s="28">
        <f t="shared" si="49"/>
        <v>8.8012030218990898</v>
      </c>
      <c r="AQ48" s="28">
        <f t="shared" si="49"/>
        <v>8.3925033487657075</v>
      </c>
      <c r="AR48" s="28">
        <f t="shared" si="49"/>
        <v>9.0046658088635692</v>
      </c>
      <c r="AS48" s="28">
        <f t="shared" si="49"/>
        <v>8.9791493716713209</v>
      </c>
      <c r="AT48" s="33"/>
      <c r="AU48" s="28">
        <f t="shared" si="36"/>
        <v>26.147107334326325</v>
      </c>
      <c r="AV48" s="28">
        <f t="shared" si="36"/>
        <v>-31.478531849482117</v>
      </c>
      <c r="AW48" s="28">
        <f t="shared" si="36"/>
        <v>33.944175598976202</v>
      </c>
      <c r="AX48" s="28">
        <f t="shared" si="36"/>
        <v>33.638870155477505</v>
      </c>
      <c r="AY48" s="28">
        <f t="shared" si="36"/>
        <v>-2.4107496341597034</v>
      </c>
      <c r="AZ48" s="28">
        <f t="shared" si="36"/>
        <v>-3.4312440328883587</v>
      </c>
      <c r="BA48" s="28">
        <f t="shared" si="36"/>
        <v>-11.539664044494845</v>
      </c>
      <c r="BB48" s="28">
        <f t="shared" si="36"/>
        <v>2.7087310360797368</v>
      </c>
      <c r="BC48" s="28">
        <f t="shared" si="36"/>
        <v>-0.12724493553680771</v>
      </c>
      <c r="BD48" s="28">
        <f t="shared" si="36"/>
        <v>9.6485808533441908</v>
      </c>
      <c r="BE48" s="28">
        <f t="shared" si="36"/>
        <v>21.591084130172298</v>
      </c>
      <c r="BF48" s="28">
        <f t="shared" si="36"/>
        <v>-21.067417341866435</v>
      </c>
    </row>
    <row r="49" spans="1:58" ht="12" hidden="1" customHeight="1" x14ac:dyDescent="0.5">
      <c r="A49" s="43" t="s">
        <v>19</v>
      </c>
      <c r="B49" s="35">
        <f>B48+B47</f>
        <v>677645.4</v>
      </c>
      <c r="C49" s="35">
        <f t="shared" ref="C49:AB49" si="50">C48+C47</f>
        <v>759499.29999999993</v>
      </c>
      <c r="D49" s="35">
        <f t="shared" si="50"/>
        <v>881426.2</v>
      </c>
      <c r="E49" s="35">
        <f t="shared" si="50"/>
        <v>1155332.7999999998</v>
      </c>
      <c r="F49" s="35">
        <f t="shared" si="50"/>
        <v>1250193.2999999998</v>
      </c>
      <c r="G49" s="35">
        <f t="shared" si="50"/>
        <v>1222785.9100000001</v>
      </c>
      <c r="H49" s="35">
        <f t="shared" si="50"/>
        <v>1238958.1800000002</v>
      </c>
      <c r="I49" s="35">
        <f t="shared" si="50"/>
        <v>1172048.3725950001</v>
      </c>
      <c r="J49" s="35">
        <f t="shared" si="50"/>
        <v>1542130.7900000003</v>
      </c>
      <c r="K49" s="35">
        <f t="shared" si="50"/>
        <v>1874253.0700000003</v>
      </c>
      <c r="L49" s="35">
        <f t="shared" si="50"/>
        <v>1813792.46</v>
      </c>
      <c r="M49" s="35">
        <f t="shared" si="50"/>
        <v>2034833.7800000003</v>
      </c>
      <c r="N49" s="35">
        <f t="shared" si="50"/>
        <v>2472746.6699999995</v>
      </c>
      <c r="O49" s="35">
        <f t="shared" si="50"/>
        <v>3158037.05</v>
      </c>
      <c r="P49" s="35">
        <f t="shared" si="50"/>
        <v>3325895.93</v>
      </c>
      <c r="Q49" s="35">
        <f t="shared" si="50"/>
        <v>3184138.8</v>
      </c>
      <c r="R49" s="35">
        <f t="shared" si="50"/>
        <v>4038520.2699999996</v>
      </c>
      <c r="S49" s="35">
        <f t="shared" si="50"/>
        <v>2809252.2448129999</v>
      </c>
      <c r="T49" s="35">
        <f t="shared" si="50"/>
        <v>3915587.5985590005</v>
      </c>
      <c r="U49" s="35">
        <f t="shared" si="50"/>
        <v>4657612.5874800002</v>
      </c>
      <c r="V49" s="35">
        <f t="shared" si="50"/>
        <v>5199708.5</v>
      </c>
      <c r="W49" s="35">
        <f t="shared" si="50"/>
        <v>5186682.1500000004</v>
      </c>
      <c r="X49" s="35">
        <f t="shared" si="50"/>
        <v>4883856.8499999996</v>
      </c>
      <c r="Y49" s="35">
        <f t="shared" si="50"/>
        <v>4578435.6300000008</v>
      </c>
      <c r="Z49" s="35">
        <f t="shared" si="50"/>
        <v>4469311.62</v>
      </c>
      <c r="AA49" s="35">
        <f t="shared" si="50"/>
        <v>5005212.425414999</v>
      </c>
      <c r="AB49" s="35">
        <f t="shared" si="50"/>
        <v>5356197.57</v>
      </c>
      <c r="AC49" s="35">
        <f>AC48+AC47</f>
        <v>5089258.0503229992</v>
      </c>
      <c r="AD49" s="36"/>
      <c r="AE49" s="37"/>
      <c r="AF49" s="37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33"/>
      <c r="AU49" s="38">
        <f t="shared" si="36"/>
        <v>26.832419177204201</v>
      </c>
      <c r="AV49" s="42">
        <f t="shared" si="36"/>
        <v>-30.438575096888144</v>
      </c>
      <c r="AW49" s="38">
        <f t="shared" si="36"/>
        <v>39.381844609672797</v>
      </c>
      <c r="AX49" s="38">
        <f t="shared" si="36"/>
        <v>18.950539867734719</v>
      </c>
      <c r="AY49" s="38">
        <f t="shared" si="36"/>
        <v>11.63892235213364</v>
      </c>
      <c r="AZ49" s="38">
        <f t="shared" si="36"/>
        <v>-0.25052077438570963</v>
      </c>
      <c r="BA49" s="38">
        <f t="shared" si="36"/>
        <v>-5.8385166324487532</v>
      </c>
      <c r="BB49" s="38">
        <f t="shared" si="36"/>
        <v>-6.2536890285799229</v>
      </c>
      <c r="BC49" s="38">
        <f t="shared" si="36"/>
        <v>-2.3834344046462119</v>
      </c>
      <c r="BD49" s="38">
        <f t="shared" si="36"/>
        <v>11.990678900456686</v>
      </c>
      <c r="BE49" s="38">
        <f t="shared" si="36"/>
        <v>7.0123925770423146</v>
      </c>
      <c r="BF49" s="28">
        <f t="shared" si="36"/>
        <v>-4.9837504346763817</v>
      </c>
    </row>
    <row r="50" spans="1:58" ht="11.85" customHeight="1" x14ac:dyDescent="0.5">
      <c r="A50" s="22" t="s">
        <v>20</v>
      </c>
      <c r="B50" s="23">
        <v>88984.2</v>
      </c>
      <c r="C50" s="23">
        <v>101516</v>
      </c>
      <c r="D50" s="23">
        <v>117866.3</v>
      </c>
      <c r="E50" s="23">
        <v>137973.70000000001</v>
      </c>
      <c r="F50" s="23">
        <v>141283.79999999999</v>
      </c>
      <c r="G50" s="23">
        <v>175665.49</v>
      </c>
      <c r="H50" s="23">
        <v>139133.81</v>
      </c>
      <c r="I50" s="23">
        <v>172352.8</v>
      </c>
      <c r="J50" s="23">
        <v>220296.06</v>
      </c>
      <c r="K50" s="23">
        <v>227097.48</v>
      </c>
      <c r="L50" s="23">
        <v>232428.32</v>
      </c>
      <c r="M50" s="23">
        <v>264409.71999999997</v>
      </c>
      <c r="N50" s="23">
        <v>333250.34000000003</v>
      </c>
      <c r="O50" s="23">
        <v>398819</v>
      </c>
      <c r="P50" s="23">
        <v>397032.22</v>
      </c>
      <c r="Q50" s="23">
        <v>390635.54</v>
      </c>
      <c r="R50" s="31">
        <v>536449.25</v>
      </c>
      <c r="S50" s="23">
        <v>441644.19177099998</v>
      </c>
      <c r="T50" s="23">
        <v>475324.83</v>
      </c>
      <c r="U50" s="23">
        <v>638400.36018900003</v>
      </c>
      <c r="V50" s="23">
        <v>627499.99</v>
      </c>
      <c r="W50" s="23">
        <v>602381.93000000005</v>
      </c>
      <c r="X50" s="23">
        <v>695869.92</v>
      </c>
      <c r="Y50" s="23">
        <v>573178.29</v>
      </c>
      <c r="Z50" s="23">
        <v>585303.62</v>
      </c>
      <c r="AA50" s="23">
        <v>614963.00359099999</v>
      </c>
      <c r="AB50" s="23">
        <v>664092.43000000005</v>
      </c>
      <c r="AC50" s="23">
        <v>595475.92000000004</v>
      </c>
      <c r="AD50" s="26"/>
      <c r="AE50" s="27">
        <f t="shared" si="34"/>
        <v>14.083174316339321</v>
      </c>
      <c r="AF50" s="27">
        <f t="shared" si="34"/>
        <v>16.106131053232996</v>
      </c>
      <c r="AG50" s="28">
        <f t="shared" ref="AG50:AS51" si="51">+(C50/C$60)*100</f>
        <v>8.6716494738804109</v>
      </c>
      <c r="AH50" s="28">
        <f t="shared" si="51"/>
        <v>8.6080266397830556</v>
      </c>
      <c r="AI50" s="28">
        <f t="shared" si="51"/>
        <v>7.8234513758063677</v>
      </c>
      <c r="AJ50" s="28">
        <f t="shared" si="51"/>
        <v>7.7085256138992406</v>
      </c>
      <c r="AK50" s="28">
        <f t="shared" si="51"/>
        <v>9.1289744291417421</v>
      </c>
      <c r="AL50" s="28">
        <f t="shared" si="51"/>
        <v>7.8426496081843347</v>
      </c>
      <c r="AM50" s="28">
        <f t="shared" si="51"/>
        <v>9.036051601696542</v>
      </c>
      <c r="AN50" s="28">
        <f t="shared" si="51"/>
        <v>8.8325700748368625</v>
      </c>
      <c r="AO50" s="28">
        <f t="shared" si="51"/>
        <v>8.2612095845165321</v>
      </c>
      <c r="AP50" s="28">
        <f t="shared" si="51"/>
        <v>8.3761209124911105</v>
      </c>
      <c r="AQ50" s="28">
        <f t="shared" si="51"/>
        <v>8.4239758093973105</v>
      </c>
      <c r="AR50" s="28">
        <f t="shared" si="51"/>
        <v>8.7672850663453925</v>
      </c>
      <c r="AS50" s="28">
        <f t="shared" si="51"/>
        <v>8.3890815373567911</v>
      </c>
      <c r="AT50" s="33"/>
      <c r="AU50" s="28">
        <f t="shared" si="36"/>
        <v>37.327302579790889</v>
      </c>
      <c r="AV50" s="28">
        <f t="shared" si="36"/>
        <v>-17.672698438668711</v>
      </c>
      <c r="AW50" s="28">
        <f t="shared" si="36"/>
        <v>7.6261929527342343</v>
      </c>
      <c r="AX50" s="28">
        <f t="shared" si="36"/>
        <v>34.308228793559969</v>
      </c>
      <c r="AY50" s="28">
        <f t="shared" si="36"/>
        <v>-1.7074505073545021</v>
      </c>
      <c r="AZ50" s="28">
        <f t="shared" si="36"/>
        <v>-4.0028781514402816</v>
      </c>
      <c r="BA50" s="28">
        <f t="shared" si="36"/>
        <v>15.519720188153707</v>
      </c>
      <c r="BB50" s="28">
        <f t="shared" si="36"/>
        <v>-17.631403007044767</v>
      </c>
      <c r="BC50" s="28">
        <f t="shared" si="36"/>
        <v>2.1154552102802038</v>
      </c>
      <c r="BD50" s="28">
        <f t="shared" si="36"/>
        <v>5.067350103011492</v>
      </c>
      <c r="BE50" s="28">
        <f t="shared" si="36"/>
        <v>7.9890052120395572</v>
      </c>
      <c r="BF50" s="28">
        <f t="shared" si="36"/>
        <v>-10.332373461929089</v>
      </c>
    </row>
    <row r="51" spans="1:58" ht="11.85" customHeight="1" x14ac:dyDescent="0.5">
      <c r="A51" s="39" t="s">
        <v>21</v>
      </c>
      <c r="B51" s="35">
        <f t="shared" ref="B51:AB51" si="52">+B46+B48+B50</f>
        <v>270301.2</v>
      </c>
      <c r="C51" s="35">
        <f t="shared" si="52"/>
        <v>293893.09999999998</v>
      </c>
      <c r="D51" s="35">
        <f t="shared" si="52"/>
        <v>348669.4</v>
      </c>
      <c r="E51" s="35">
        <f t="shared" si="52"/>
        <v>447837.60000000003</v>
      </c>
      <c r="F51" s="35">
        <f t="shared" si="52"/>
        <v>453287.3</v>
      </c>
      <c r="G51" s="35">
        <f t="shared" si="52"/>
        <v>500663.16000000003</v>
      </c>
      <c r="H51" s="35">
        <f t="shared" si="52"/>
        <v>432740.79</v>
      </c>
      <c r="I51" s="35">
        <f t="shared" si="52"/>
        <v>477481.43259499996</v>
      </c>
      <c r="J51" s="35">
        <f t="shared" si="52"/>
        <v>661962.68999999994</v>
      </c>
      <c r="K51" s="35">
        <f t="shared" si="52"/>
        <v>708956.27</v>
      </c>
      <c r="L51" s="35">
        <f t="shared" si="52"/>
        <v>720593.69</v>
      </c>
      <c r="M51" s="35">
        <f t="shared" si="52"/>
        <v>797722.99</v>
      </c>
      <c r="N51" s="35">
        <f t="shared" si="52"/>
        <v>1003139.54</v>
      </c>
      <c r="O51" s="35">
        <f t="shared" si="52"/>
        <v>1221172.8999999999</v>
      </c>
      <c r="P51" s="35">
        <f t="shared" si="52"/>
        <v>1272632.82</v>
      </c>
      <c r="Q51" s="35">
        <f t="shared" si="52"/>
        <v>1236123.44</v>
      </c>
      <c r="R51" s="35">
        <f t="shared" si="52"/>
        <v>1699734.23</v>
      </c>
      <c r="S51" s="35">
        <f t="shared" si="52"/>
        <v>1240332.1994979999</v>
      </c>
      <c r="T51" s="35">
        <f t="shared" si="52"/>
        <v>1524199.78</v>
      </c>
      <c r="U51" s="35">
        <f t="shared" si="52"/>
        <v>1897668.3435960002</v>
      </c>
      <c r="V51" s="35">
        <f t="shared" si="52"/>
        <v>1963999.01</v>
      </c>
      <c r="W51" s="35">
        <f t="shared" si="52"/>
        <v>1886748.6800000002</v>
      </c>
      <c r="X51" s="35">
        <f t="shared" si="52"/>
        <v>1918539.98</v>
      </c>
      <c r="Y51" s="35">
        <f t="shared" si="52"/>
        <v>1749848.46</v>
      </c>
      <c r="Z51" s="35">
        <f t="shared" si="52"/>
        <v>1739971.9100000001</v>
      </c>
      <c r="AA51" s="35">
        <f t="shared" si="52"/>
        <v>1903987.6218210002</v>
      </c>
      <c r="AB51" s="35">
        <f t="shared" si="52"/>
        <v>2126447.37</v>
      </c>
      <c r="AC51" s="35">
        <f>+AC46+AC48+AC50</f>
        <v>1872493.6931429999</v>
      </c>
      <c r="AD51" s="36"/>
      <c r="AE51" s="37">
        <f t="shared" si="34"/>
        <v>8.7280041672030961</v>
      </c>
      <c r="AF51" s="37">
        <f t="shared" si="34"/>
        <v>18.638171498412206</v>
      </c>
      <c r="AG51" s="28">
        <f t="shared" si="51"/>
        <v>25.104790830924017</v>
      </c>
      <c r="AH51" s="28">
        <f t="shared" si="51"/>
        <v>25.464068047246531</v>
      </c>
      <c r="AI51" s="28">
        <f t="shared" si="51"/>
        <v>25.393503891378007</v>
      </c>
      <c r="AJ51" s="28">
        <f t="shared" si="51"/>
        <v>24.731616522950471</v>
      </c>
      <c r="AK51" s="28">
        <f t="shared" si="51"/>
        <v>26.018435295704933</v>
      </c>
      <c r="AL51" s="28">
        <f t="shared" si="51"/>
        <v>24.392592908502106</v>
      </c>
      <c r="AM51" s="28">
        <f t="shared" si="51"/>
        <v>25.033227564509591</v>
      </c>
      <c r="AN51" s="28">
        <f t="shared" si="51"/>
        <v>26.540791725246969</v>
      </c>
      <c r="AO51" s="28">
        <f t="shared" si="51"/>
        <v>25.789966197454461</v>
      </c>
      <c r="AP51" s="28">
        <f t="shared" si="51"/>
        <v>25.968349623738344</v>
      </c>
      <c r="AQ51" s="28">
        <f t="shared" si="51"/>
        <v>25.415098848711359</v>
      </c>
      <c r="AR51" s="28">
        <f t="shared" si="51"/>
        <v>26.391001757125249</v>
      </c>
      <c r="AS51" s="28">
        <f t="shared" si="51"/>
        <v>25.687138850732914</v>
      </c>
      <c r="AT51" s="33"/>
      <c r="AU51" s="38">
        <f t="shared" ref="AU51:BF61" si="53">((R51/Q51)-1)*100</f>
        <v>37.505217925484871</v>
      </c>
      <c r="AV51" s="42">
        <f t="shared" si="53"/>
        <v>-27.027874263731221</v>
      </c>
      <c r="AW51" s="38">
        <f t="shared" si="53"/>
        <v>22.886415479408662</v>
      </c>
      <c r="AX51" s="38">
        <f t="shared" si="53"/>
        <v>24.502599232496959</v>
      </c>
      <c r="AY51" s="38">
        <f t="shared" si="53"/>
        <v>3.4953771889510543</v>
      </c>
      <c r="AZ51" s="38">
        <f t="shared" si="53"/>
        <v>-3.9333181741267653</v>
      </c>
      <c r="BA51" s="38">
        <f t="shared" si="53"/>
        <v>1.684977990815395</v>
      </c>
      <c r="BB51" s="38">
        <f t="shared" si="53"/>
        <v>-8.7927028760693364</v>
      </c>
      <c r="BC51" s="38">
        <f t="shared" si="53"/>
        <v>-0.56442316153478833</v>
      </c>
      <c r="BD51" s="38">
        <f t="shared" si="53"/>
        <v>9.4263425103799481</v>
      </c>
      <c r="BE51" s="38">
        <f t="shared" si="53"/>
        <v>11.683886262151022</v>
      </c>
      <c r="BF51" s="38">
        <f t="shared" si="53"/>
        <v>-11.942626957985802</v>
      </c>
    </row>
    <row r="52" spans="1:58" ht="9.75" customHeight="1" x14ac:dyDescent="0.5">
      <c r="A52" s="43" t="s">
        <v>22</v>
      </c>
      <c r="B52" s="35">
        <f t="shared" ref="B52:AB52" si="54">+B45+B46+B48+B50</f>
        <v>766629.6</v>
      </c>
      <c r="C52" s="35">
        <f t="shared" si="54"/>
        <v>861015.29999999993</v>
      </c>
      <c r="D52" s="35">
        <f t="shared" si="54"/>
        <v>999292.5</v>
      </c>
      <c r="E52" s="35">
        <f t="shared" si="54"/>
        <v>1293306.4999999998</v>
      </c>
      <c r="F52" s="35">
        <f t="shared" si="54"/>
        <v>1391477.0999999999</v>
      </c>
      <c r="G52" s="35">
        <f t="shared" si="54"/>
        <v>1398451.4000000001</v>
      </c>
      <c r="H52" s="35">
        <f t="shared" si="54"/>
        <v>1378091.9900000002</v>
      </c>
      <c r="I52" s="35">
        <f t="shared" si="54"/>
        <v>1344401.1725950001</v>
      </c>
      <c r="J52" s="35">
        <f t="shared" si="54"/>
        <v>1762426.8500000003</v>
      </c>
      <c r="K52" s="35">
        <f t="shared" si="54"/>
        <v>2101350.5500000003</v>
      </c>
      <c r="L52" s="35">
        <f t="shared" si="54"/>
        <v>2046220.78</v>
      </c>
      <c r="M52" s="35">
        <f t="shared" si="54"/>
        <v>2299243.5</v>
      </c>
      <c r="N52" s="35">
        <f t="shared" si="54"/>
        <v>2805997.0099999993</v>
      </c>
      <c r="O52" s="35">
        <f t="shared" si="54"/>
        <v>3556856.05</v>
      </c>
      <c r="P52" s="35">
        <f t="shared" si="54"/>
        <v>3722928.1500000004</v>
      </c>
      <c r="Q52" s="35">
        <f t="shared" si="54"/>
        <v>3574774.34</v>
      </c>
      <c r="R52" s="35">
        <f t="shared" si="54"/>
        <v>4574969.5199999996</v>
      </c>
      <c r="S52" s="35">
        <f t="shared" si="54"/>
        <v>3250896.436584</v>
      </c>
      <c r="T52" s="35">
        <f t="shared" si="54"/>
        <v>4390912.4285590006</v>
      </c>
      <c r="U52" s="35">
        <f t="shared" si="54"/>
        <v>5296012.9476690004</v>
      </c>
      <c r="V52" s="35">
        <f t="shared" si="54"/>
        <v>5827208.4900000002</v>
      </c>
      <c r="W52" s="35">
        <f t="shared" si="54"/>
        <v>5789064.0800000001</v>
      </c>
      <c r="X52" s="35">
        <f t="shared" si="54"/>
        <v>5579726.7699999996</v>
      </c>
      <c r="Y52" s="35">
        <f t="shared" si="54"/>
        <v>5151613.9200000009</v>
      </c>
      <c r="Z52" s="35">
        <f t="shared" si="54"/>
        <v>5054615.24</v>
      </c>
      <c r="AA52" s="35">
        <f t="shared" si="54"/>
        <v>5620175.4290059991</v>
      </c>
      <c r="AB52" s="35">
        <f t="shared" si="54"/>
        <v>6020290</v>
      </c>
      <c r="AC52" s="35">
        <f>+AC45+AC46+AC48+AC50</f>
        <v>5684733.9703229992</v>
      </c>
      <c r="AD52" s="36"/>
      <c r="AE52" s="37">
        <f t="shared" si="34"/>
        <v>12.311773508353973</v>
      </c>
      <c r="AF52" s="37">
        <f t="shared" si="34"/>
        <v>16.059784303484513</v>
      </c>
      <c r="AG52" s="28">
        <f t="shared" ref="AG52:AS52" si="55">+(C52/C$30)*100</f>
        <v>91.513394198047607</v>
      </c>
      <c r="AH52" s="28">
        <f t="shared" si="55"/>
        <v>87.842044174340117</v>
      </c>
      <c r="AI52" s="28">
        <f t="shared" si="55"/>
        <v>91.964531862496017</v>
      </c>
      <c r="AJ52" s="28">
        <f t="shared" si="55"/>
        <v>98.613631810255015</v>
      </c>
      <c r="AK52" s="28">
        <f t="shared" si="55"/>
        <v>77.40440338816245</v>
      </c>
      <c r="AL52" s="28">
        <f t="shared" si="55"/>
        <v>61.300585804542486</v>
      </c>
      <c r="AM52" s="28">
        <f t="shared" si="55"/>
        <v>60.715906600509705</v>
      </c>
      <c r="AN52" s="28">
        <f t="shared" si="55"/>
        <v>63.670000395258107</v>
      </c>
      <c r="AO52" s="28">
        <f t="shared" si="55"/>
        <v>72.844584058851197</v>
      </c>
      <c r="AP52" s="28">
        <f t="shared" si="55"/>
        <v>69.98156725031896</v>
      </c>
      <c r="AQ52" s="28">
        <f t="shared" si="55"/>
        <v>69.137078299014206</v>
      </c>
      <c r="AR52" s="28">
        <f t="shared" si="55"/>
        <v>72.437323339126749</v>
      </c>
      <c r="AS52" s="28">
        <f t="shared" si="55"/>
        <v>80.132995110195779</v>
      </c>
      <c r="AT52" s="33"/>
      <c r="AU52" s="38">
        <f t="shared" si="53"/>
        <v>27.979253649896108</v>
      </c>
      <c r="AV52" s="42">
        <f t="shared" si="53"/>
        <v>-28.941680980117212</v>
      </c>
      <c r="AW52" s="38">
        <f t="shared" si="53"/>
        <v>35.067742520057465</v>
      </c>
      <c r="AX52" s="38">
        <f t="shared" si="53"/>
        <v>20.613039632107476</v>
      </c>
      <c r="AY52" s="38">
        <f t="shared" si="53"/>
        <v>10.03010278826455</v>
      </c>
      <c r="AZ52" s="38">
        <f t="shared" si="53"/>
        <v>-0.65459147489675962</v>
      </c>
      <c r="BA52" s="38">
        <f t="shared" si="53"/>
        <v>-3.6160821007875321</v>
      </c>
      <c r="BB52" s="38">
        <f t="shared" si="53"/>
        <v>-7.6726489960367461</v>
      </c>
      <c r="BC52" s="38">
        <f t="shared" si="53"/>
        <v>-1.8828794530472259</v>
      </c>
      <c r="BD52" s="38">
        <f t="shared" si="53"/>
        <v>11.188985949522024</v>
      </c>
      <c r="BE52" s="38">
        <f t="shared" si="53"/>
        <v>7.1192541237946161</v>
      </c>
      <c r="BF52" s="38">
        <f t="shared" si="53"/>
        <v>-5.5737519235286133</v>
      </c>
    </row>
    <row r="53" spans="1:58" ht="12" customHeight="1" x14ac:dyDescent="0.5">
      <c r="A53" s="22" t="s">
        <v>23</v>
      </c>
      <c r="B53" s="23">
        <v>89352.2</v>
      </c>
      <c r="C53" s="23">
        <v>95277.5</v>
      </c>
      <c r="D53" s="23">
        <v>116688</v>
      </c>
      <c r="E53" s="23">
        <v>153564.79999999999</v>
      </c>
      <c r="F53" s="23">
        <v>152521.5</v>
      </c>
      <c r="G53" s="23">
        <v>174701.82</v>
      </c>
      <c r="H53" s="23">
        <v>141465.06</v>
      </c>
      <c r="I53" s="23">
        <v>181690.93</v>
      </c>
      <c r="J53" s="23">
        <v>253523.13</v>
      </c>
      <c r="K53" s="23">
        <v>224512.12</v>
      </c>
      <c r="L53" s="23">
        <v>251512.84</v>
      </c>
      <c r="M53" s="23">
        <v>282434.78999999998</v>
      </c>
      <c r="N53" s="23">
        <v>340174.92</v>
      </c>
      <c r="O53" s="23">
        <v>401493.43</v>
      </c>
      <c r="P53" s="23">
        <v>405653.29</v>
      </c>
      <c r="Q53" s="23">
        <v>447116.04</v>
      </c>
      <c r="R53" s="31">
        <v>540757.61</v>
      </c>
      <c r="S53" s="23">
        <v>441210.89474900003</v>
      </c>
      <c r="T53" s="23">
        <v>462422.4</v>
      </c>
      <c r="U53" s="23">
        <v>554132.88</v>
      </c>
      <c r="V53" s="23">
        <v>692860.2</v>
      </c>
      <c r="W53" s="23">
        <v>666150.73</v>
      </c>
      <c r="X53" s="23">
        <v>651946.56000000006</v>
      </c>
      <c r="Y53" s="23">
        <v>593171.23</v>
      </c>
      <c r="Z53" s="23">
        <v>612072.64</v>
      </c>
      <c r="AA53" s="23">
        <v>658785.20916900004</v>
      </c>
      <c r="AB53" s="23">
        <v>716493.74</v>
      </c>
      <c r="AC53" s="23"/>
      <c r="AD53" s="26"/>
      <c r="AE53" s="27">
        <f t="shared" si="34"/>
        <v>6.6313979957964175</v>
      </c>
      <c r="AF53" s="27">
        <f t="shared" si="34"/>
        <v>22.47172732282019</v>
      </c>
      <c r="AG53" s="28">
        <f t="shared" ref="AG53:AS53" si="56">+(C53/C$60)*100</f>
        <v>8.1387474166401432</v>
      </c>
      <c r="AH53" s="28">
        <f t="shared" si="56"/>
        <v>8.5219728840474769</v>
      </c>
      <c r="AI53" s="28">
        <f t="shared" si="56"/>
        <v>8.7075054581810107</v>
      </c>
      <c r="AJ53" s="28">
        <f t="shared" si="56"/>
        <v>8.3216610072799089</v>
      </c>
      <c r="AK53" s="28">
        <f t="shared" si="56"/>
        <v>9.0788944800969364</v>
      </c>
      <c r="AL53" s="28">
        <f t="shared" si="56"/>
        <v>7.9740567542912348</v>
      </c>
      <c r="AM53" s="28">
        <f t="shared" si="56"/>
        <v>9.5256277765155808</v>
      </c>
      <c r="AN53" s="28">
        <f t="shared" si="56"/>
        <v>10.164779212651263</v>
      </c>
      <c r="AO53" s="28">
        <f t="shared" si="56"/>
        <v>8.1671609811968224</v>
      </c>
      <c r="AP53" s="28">
        <f t="shared" si="56"/>
        <v>9.0638780974884252</v>
      </c>
      <c r="AQ53" s="28">
        <f t="shared" si="56"/>
        <v>8.9982465042972297</v>
      </c>
      <c r="AR53" s="28">
        <f t="shared" si="56"/>
        <v>8.949459724665962</v>
      </c>
      <c r="AS53" s="28">
        <f t="shared" si="56"/>
        <v>8.4453376619044001</v>
      </c>
      <c r="AT53" s="33"/>
      <c r="AU53" s="28">
        <f t="shared" si="53"/>
        <v>20.943460225672062</v>
      </c>
      <c r="AV53" s="45">
        <f t="shared" si="53"/>
        <v>-18.408749763318166</v>
      </c>
      <c r="AW53" s="28">
        <f t="shared" si="53"/>
        <v>4.8075660649918861</v>
      </c>
      <c r="AX53" s="28">
        <f t="shared" si="53"/>
        <v>19.832620565093716</v>
      </c>
      <c r="AY53" s="28">
        <f t="shared" si="53"/>
        <v>25.035027699493305</v>
      </c>
      <c r="AZ53" s="28">
        <f t="shared" si="53"/>
        <v>-3.8549580420408014</v>
      </c>
      <c r="BA53" s="28">
        <f t="shared" si="53"/>
        <v>-2.1322756788091923</v>
      </c>
      <c r="BB53" s="28">
        <f t="shared" si="53"/>
        <v>-9.0153600933180922</v>
      </c>
      <c r="BC53" s="28">
        <f t="shared" si="53"/>
        <v>3.1865014761420563</v>
      </c>
      <c r="BD53" s="28">
        <f t="shared" si="53"/>
        <v>7.6318668923021971</v>
      </c>
      <c r="BE53" s="28">
        <f t="shared" si="53"/>
        <v>8.7598400856318861</v>
      </c>
      <c r="BF53" s="28"/>
    </row>
    <row r="54" spans="1:58" ht="13.5" hidden="1" customHeight="1" x14ac:dyDescent="0.5">
      <c r="A54" s="43" t="s">
        <v>24</v>
      </c>
      <c r="B54" s="35">
        <f t="shared" ref="B54:AA54" si="57">+B45+B51+B53</f>
        <v>855981.8</v>
      </c>
      <c r="C54" s="35">
        <f t="shared" si="57"/>
        <v>956292.79999999993</v>
      </c>
      <c r="D54" s="35">
        <f t="shared" si="57"/>
        <v>1115980.5</v>
      </c>
      <c r="E54" s="35">
        <f t="shared" si="57"/>
        <v>1446871.3</v>
      </c>
      <c r="F54" s="35">
        <f t="shared" si="57"/>
        <v>1543998.5999999999</v>
      </c>
      <c r="G54" s="35">
        <f t="shared" si="57"/>
        <v>1573153.2200000002</v>
      </c>
      <c r="H54" s="35">
        <f t="shared" si="57"/>
        <v>1519557.05</v>
      </c>
      <c r="I54" s="35">
        <f t="shared" si="57"/>
        <v>1526092.1025950001</v>
      </c>
      <c r="J54" s="35">
        <f t="shared" si="57"/>
        <v>2015949.98</v>
      </c>
      <c r="K54" s="35">
        <f t="shared" si="57"/>
        <v>2325862.6700000004</v>
      </c>
      <c r="L54" s="35">
        <f t="shared" si="57"/>
        <v>2297733.6199999996</v>
      </c>
      <c r="M54" s="35">
        <f t="shared" si="57"/>
        <v>2581678.29</v>
      </c>
      <c r="N54" s="35">
        <f t="shared" si="57"/>
        <v>3146171.9299999997</v>
      </c>
      <c r="O54" s="35">
        <f t="shared" si="57"/>
        <v>3958349.48</v>
      </c>
      <c r="P54" s="35">
        <f t="shared" si="57"/>
        <v>4128581.4400000004</v>
      </c>
      <c r="Q54" s="35">
        <f t="shared" si="57"/>
        <v>4021890.38</v>
      </c>
      <c r="R54" s="35">
        <f t="shared" si="57"/>
        <v>5115727.13</v>
      </c>
      <c r="S54" s="35">
        <f t="shared" si="57"/>
        <v>3692107.3313329997</v>
      </c>
      <c r="T54" s="35">
        <f t="shared" si="57"/>
        <v>4853334.828559001</v>
      </c>
      <c r="U54" s="35">
        <f t="shared" si="57"/>
        <v>5850145.8276690003</v>
      </c>
      <c r="V54" s="35">
        <f t="shared" si="57"/>
        <v>6520068.6900000004</v>
      </c>
      <c r="W54" s="35">
        <f t="shared" si="57"/>
        <v>6455214.8100000005</v>
      </c>
      <c r="X54" s="35">
        <f t="shared" si="57"/>
        <v>6231673.3300000001</v>
      </c>
      <c r="Y54" s="35">
        <f t="shared" si="57"/>
        <v>5744785.1500000004</v>
      </c>
      <c r="Z54" s="35">
        <f t="shared" si="57"/>
        <v>5666687.8799999999</v>
      </c>
      <c r="AA54" s="35">
        <f t="shared" si="57"/>
        <v>6278960.6381750004</v>
      </c>
      <c r="AB54" s="35">
        <f>+AB45+AB51+AB53</f>
        <v>6736783.7400000002</v>
      </c>
      <c r="AC54" s="35"/>
      <c r="AD54" s="36"/>
      <c r="AE54" s="37">
        <f t="shared" si="34"/>
        <v>11.718823928265753</v>
      </c>
      <c r="AF54" s="37">
        <f t="shared" si="34"/>
        <v>16.698619920593359</v>
      </c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33"/>
      <c r="AU54" s="38">
        <f t="shared" si="53"/>
        <v>27.197080145182873</v>
      </c>
      <c r="AV54" s="42">
        <f t="shared" si="53"/>
        <v>-27.828298157626719</v>
      </c>
      <c r="AW54" s="38">
        <f t="shared" si="53"/>
        <v>31.451618087352596</v>
      </c>
      <c r="AX54" s="38">
        <f t="shared" si="53"/>
        <v>20.53868184087273</v>
      </c>
      <c r="AY54" s="38">
        <f t="shared" si="53"/>
        <v>11.451387402387736</v>
      </c>
      <c r="AZ54" s="38">
        <f t="shared" si="53"/>
        <v>-0.99468093180472561</v>
      </c>
      <c r="BA54" s="38">
        <f t="shared" si="53"/>
        <v>-3.4629595850738326</v>
      </c>
      <c r="BB54" s="38">
        <f t="shared" si="53"/>
        <v>-7.8131210385509631</v>
      </c>
      <c r="BC54" s="38">
        <f t="shared" si="53"/>
        <v>-1.3594463145414681</v>
      </c>
      <c r="BD54" s="38">
        <f t="shared" si="53"/>
        <v>10.804772931573581</v>
      </c>
      <c r="BE54" s="38">
        <f t="shared" si="53"/>
        <v>7.2913835299669438</v>
      </c>
      <c r="BF54" s="38"/>
    </row>
    <row r="55" spans="1:58" ht="15" customHeight="1" x14ac:dyDescent="0.5">
      <c r="A55" s="22" t="s">
        <v>25</v>
      </c>
      <c r="B55" s="23">
        <v>90051.9</v>
      </c>
      <c r="C55" s="23">
        <v>113568.3</v>
      </c>
      <c r="D55" s="23">
        <v>124844.8</v>
      </c>
      <c r="E55" s="23">
        <v>163588.20000000001</v>
      </c>
      <c r="F55" s="23">
        <v>148509.4</v>
      </c>
      <c r="G55" s="23">
        <v>158242.26999999999</v>
      </c>
      <c r="H55" s="23">
        <v>125847.08</v>
      </c>
      <c r="I55" s="23">
        <v>191826.65</v>
      </c>
      <c r="J55" s="23">
        <v>248661.34</v>
      </c>
      <c r="K55" s="23">
        <v>227363.8</v>
      </c>
      <c r="L55" s="23">
        <v>256364.95</v>
      </c>
      <c r="M55" s="23">
        <v>264089.45</v>
      </c>
      <c r="N55" s="23">
        <v>353770.79</v>
      </c>
      <c r="O55" s="23">
        <v>401104.21</v>
      </c>
      <c r="P55" s="23">
        <v>408336.58</v>
      </c>
      <c r="Q55" s="23">
        <v>439285.21</v>
      </c>
      <c r="R55" s="31">
        <v>450478.56</v>
      </c>
      <c r="S55" s="23">
        <v>428927.95407099999</v>
      </c>
      <c r="T55" s="23">
        <v>519254</v>
      </c>
      <c r="U55" s="23">
        <v>522511.74</v>
      </c>
      <c r="V55" s="23">
        <v>624922.17000000004</v>
      </c>
      <c r="W55" s="23">
        <v>603522.43999999994</v>
      </c>
      <c r="X55" s="23">
        <v>605434.54</v>
      </c>
      <c r="Y55" s="23">
        <v>598483.51</v>
      </c>
      <c r="Z55" s="23">
        <v>608756.12</v>
      </c>
      <c r="AA55" s="23">
        <v>650968.12724399997</v>
      </c>
      <c r="AB55" s="23">
        <v>727619.52</v>
      </c>
      <c r="AC55" s="23"/>
      <c r="AD55" s="26"/>
      <c r="AE55" s="27">
        <f t="shared" ref="AE55:AF60" si="58">((C55/B55)-1)*100</f>
        <v>26.114274101934566</v>
      </c>
      <c r="AF55" s="27">
        <f t="shared" si="58"/>
        <v>9.9292672339024168</v>
      </c>
      <c r="AG55" s="28">
        <f t="shared" ref="AG55:AS55" si="59">+(C55/C$60)*100</f>
        <v>9.701175075303329</v>
      </c>
      <c r="AH55" s="28">
        <f t="shared" si="59"/>
        <v>9.1176813409633422</v>
      </c>
      <c r="AI55" s="28">
        <f t="shared" si="59"/>
        <v>9.275857126073209</v>
      </c>
      <c r="AJ55" s="28">
        <f t="shared" si="59"/>
        <v>8.1027585172879562</v>
      </c>
      <c r="AK55" s="28">
        <f t="shared" si="59"/>
        <v>8.2235254997401217</v>
      </c>
      <c r="AL55" s="28">
        <f t="shared" si="59"/>
        <v>7.0937075082838792</v>
      </c>
      <c r="AM55" s="28">
        <f t="shared" si="59"/>
        <v>10.057019717582667</v>
      </c>
      <c r="AN55" s="28">
        <f t="shared" si="59"/>
        <v>9.9698501664207448</v>
      </c>
      <c r="AO55" s="28">
        <f t="shared" si="59"/>
        <v>8.2708976063146977</v>
      </c>
      <c r="AP55" s="28">
        <f t="shared" si="59"/>
        <v>9.2387357053767722</v>
      </c>
      <c r="AQ55" s="28">
        <f t="shared" si="59"/>
        <v>8.4137721499687714</v>
      </c>
      <c r="AR55" s="28">
        <f t="shared" si="59"/>
        <v>9.3071453852866632</v>
      </c>
      <c r="AS55" s="28">
        <f t="shared" si="59"/>
        <v>8.437150493499761</v>
      </c>
      <c r="AT55" s="33"/>
      <c r="AU55" s="28">
        <f t="shared" si="53"/>
        <v>2.5480825999127044</v>
      </c>
      <c r="AV55" s="45">
        <f t="shared" si="53"/>
        <v>-4.7839359833240502</v>
      </c>
      <c r="AW55" s="28">
        <f t="shared" si="53"/>
        <v>21.05855891920918</v>
      </c>
      <c r="AX55" s="28">
        <f t="shared" si="53"/>
        <v>0.62738852276535972</v>
      </c>
      <c r="AY55" s="28">
        <f t="shared" si="53"/>
        <v>19.599641914265909</v>
      </c>
      <c r="AZ55" s="28">
        <f t="shared" si="53"/>
        <v>-3.424383231595074</v>
      </c>
      <c r="BA55" s="28">
        <f t="shared" si="53"/>
        <v>0.31682334794380651</v>
      </c>
      <c r="BB55" s="28">
        <f t="shared" si="53"/>
        <v>-1.1481059537832183</v>
      </c>
      <c r="BC55" s="28">
        <f t="shared" si="53"/>
        <v>1.7164399400076968</v>
      </c>
      <c r="BD55" s="28">
        <f t="shared" si="53"/>
        <v>6.9341409239549012</v>
      </c>
      <c r="BE55" s="28">
        <f t="shared" si="53"/>
        <v>11.774983988927179</v>
      </c>
      <c r="BF55" s="28"/>
    </row>
    <row r="56" spans="1:58" ht="15" hidden="1" customHeight="1" x14ac:dyDescent="0.5">
      <c r="A56" s="43" t="s">
        <v>26</v>
      </c>
      <c r="B56" s="35">
        <f t="shared" ref="B56:AA56" si="60">+B45+B51+B53+B55</f>
        <v>946033.70000000007</v>
      </c>
      <c r="C56" s="35">
        <f t="shared" si="60"/>
        <v>1069861.0999999999</v>
      </c>
      <c r="D56" s="35">
        <f t="shared" si="60"/>
        <v>1240825.3</v>
      </c>
      <c r="E56" s="35">
        <f t="shared" si="60"/>
        <v>1610459.5</v>
      </c>
      <c r="F56" s="35">
        <f t="shared" si="60"/>
        <v>1692507.9999999998</v>
      </c>
      <c r="G56" s="35">
        <f t="shared" si="60"/>
        <v>1731395.4900000002</v>
      </c>
      <c r="H56" s="35">
        <f t="shared" si="60"/>
        <v>1645404.1300000001</v>
      </c>
      <c r="I56" s="35">
        <f t="shared" si="60"/>
        <v>1717918.752595</v>
      </c>
      <c r="J56" s="35">
        <f t="shared" si="60"/>
        <v>2264611.3199999998</v>
      </c>
      <c r="K56" s="35">
        <f t="shared" si="60"/>
        <v>2553226.4700000002</v>
      </c>
      <c r="L56" s="35">
        <f t="shared" si="60"/>
        <v>2554098.5699999998</v>
      </c>
      <c r="M56" s="35">
        <f t="shared" si="60"/>
        <v>2845767.74</v>
      </c>
      <c r="N56" s="35">
        <f t="shared" si="60"/>
        <v>3499942.7199999997</v>
      </c>
      <c r="O56" s="35">
        <f t="shared" si="60"/>
        <v>4359453.6900000004</v>
      </c>
      <c r="P56" s="35">
        <f t="shared" si="60"/>
        <v>4536918.0200000005</v>
      </c>
      <c r="Q56" s="35">
        <f t="shared" si="60"/>
        <v>4461175.59</v>
      </c>
      <c r="R56" s="35">
        <f t="shared" si="60"/>
        <v>5566205.6899999995</v>
      </c>
      <c r="S56" s="35">
        <f t="shared" si="60"/>
        <v>4121035.2854039995</v>
      </c>
      <c r="T56" s="35">
        <f t="shared" si="60"/>
        <v>5372588.828559001</v>
      </c>
      <c r="U56" s="35">
        <f t="shared" si="60"/>
        <v>6372657.5676690005</v>
      </c>
      <c r="V56" s="35">
        <f t="shared" si="60"/>
        <v>7144990.8600000003</v>
      </c>
      <c r="W56" s="35">
        <f t="shared" si="60"/>
        <v>7058737.25</v>
      </c>
      <c r="X56" s="35">
        <f t="shared" si="60"/>
        <v>6837107.8700000001</v>
      </c>
      <c r="Y56" s="35">
        <f t="shared" si="60"/>
        <v>6343268.6600000001</v>
      </c>
      <c r="Z56" s="35">
        <f t="shared" si="60"/>
        <v>6275444</v>
      </c>
      <c r="AA56" s="35">
        <f t="shared" si="60"/>
        <v>6929928.7654190008</v>
      </c>
      <c r="AB56" s="35">
        <f>+AB45+AB51+AB53+AB55</f>
        <v>7464403.2599999998</v>
      </c>
      <c r="AC56" s="35"/>
      <c r="AD56" s="36"/>
      <c r="AE56" s="37">
        <f t="shared" si="58"/>
        <v>13.089110884739075</v>
      </c>
      <c r="AF56" s="37">
        <f t="shared" si="58"/>
        <v>15.980037034714156</v>
      </c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33"/>
      <c r="AU56" s="38">
        <f t="shared" si="53"/>
        <v>24.769930654085726</v>
      </c>
      <c r="AV56" s="42">
        <f t="shared" si="53"/>
        <v>-25.963295017867015</v>
      </c>
      <c r="AW56" s="38">
        <f t="shared" si="53"/>
        <v>30.36988175247588</v>
      </c>
      <c r="AX56" s="38">
        <f t="shared" si="53"/>
        <v>18.614280210574584</v>
      </c>
      <c r="AY56" s="38">
        <f t="shared" si="53"/>
        <v>12.119485224647097</v>
      </c>
      <c r="AZ56" s="38">
        <f t="shared" si="53"/>
        <v>-1.207189927741914</v>
      </c>
      <c r="BA56" s="38">
        <f t="shared" si="53"/>
        <v>-3.1397879273661888</v>
      </c>
      <c r="BB56" s="38">
        <f t="shared" si="53"/>
        <v>-7.2229255321080714</v>
      </c>
      <c r="BC56" s="38">
        <f t="shared" si="53"/>
        <v>-1.0692383317720044</v>
      </c>
      <c r="BD56" s="38">
        <f t="shared" si="53"/>
        <v>10.42929815673601</v>
      </c>
      <c r="BE56" s="38">
        <f t="shared" si="53"/>
        <v>7.7125539478569705</v>
      </c>
      <c r="BF56" s="38"/>
    </row>
    <row r="57" spans="1:58" ht="14.25" customHeight="1" x14ac:dyDescent="0.5">
      <c r="A57" s="22" t="s">
        <v>27</v>
      </c>
      <c r="B57" s="23">
        <v>87211</v>
      </c>
      <c r="C57" s="23">
        <v>100804.3</v>
      </c>
      <c r="D57" s="23">
        <v>128435.1</v>
      </c>
      <c r="E57" s="23">
        <v>153131.70000000001</v>
      </c>
      <c r="F57" s="23">
        <v>140317.20000000001</v>
      </c>
      <c r="G57" s="23">
        <v>192867.65</v>
      </c>
      <c r="H57" s="23">
        <v>128662.25</v>
      </c>
      <c r="I57" s="23">
        <v>189471.86</v>
      </c>
      <c r="J57" s="23">
        <v>229521.85</v>
      </c>
      <c r="K57" s="23">
        <v>195735.14</v>
      </c>
      <c r="L57" s="23">
        <v>220793.56</v>
      </c>
      <c r="M57" s="23">
        <v>293008.13</v>
      </c>
      <c r="N57" s="23">
        <v>301123.83</v>
      </c>
      <c r="O57" s="23">
        <v>394570.91</v>
      </c>
      <c r="P57" s="23">
        <v>406004.51</v>
      </c>
      <c r="Q57" s="23">
        <v>409010.82</v>
      </c>
      <c r="R57" s="31">
        <v>396276.8</v>
      </c>
      <c r="S57" s="23">
        <v>480946.51100699999</v>
      </c>
      <c r="T57" s="23">
        <v>484002.44</v>
      </c>
      <c r="U57" s="23">
        <v>610070.56000000006</v>
      </c>
      <c r="V57" s="23">
        <v>641132.18999999994</v>
      </c>
      <c r="W57" s="23">
        <v>598895.85</v>
      </c>
      <c r="X57" s="23">
        <v>566796.92000000004</v>
      </c>
      <c r="Y57" s="23">
        <v>562809.74</v>
      </c>
      <c r="Z57" s="23">
        <v>612742.71</v>
      </c>
      <c r="AA57" s="23">
        <v>657189.64674899995</v>
      </c>
      <c r="AB57" s="23">
        <v>599635.65</v>
      </c>
      <c r="AC57" s="23"/>
      <c r="AD57" s="26"/>
      <c r="AE57" s="27">
        <f t="shared" si="58"/>
        <v>15.586680579284717</v>
      </c>
      <c r="AF57" s="27">
        <f t="shared" si="58"/>
        <v>27.410338646268073</v>
      </c>
      <c r="AG57" s="28">
        <f t="shared" ref="AG57:AS60" si="61">+(C57/C$60)*100</f>
        <v>8.6108549889661052</v>
      </c>
      <c r="AH57" s="28">
        <f t="shared" si="61"/>
        <v>9.3798885880289831</v>
      </c>
      <c r="AI57" s="28">
        <f t="shared" si="61"/>
        <v>8.6829476128027867</v>
      </c>
      <c r="AJ57" s="28">
        <f t="shared" si="61"/>
        <v>7.6557873604094944</v>
      </c>
      <c r="AK57" s="28">
        <f t="shared" si="61"/>
        <v>10.022935324739422</v>
      </c>
      <c r="AL57" s="28">
        <f t="shared" si="61"/>
        <v>7.252392100457933</v>
      </c>
      <c r="AM57" s="28">
        <f t="shared" si="61"/>
        <v>9.9335636208371607</v>
      </c>
      <c r="AN57" s="28">
        <f t="shared" si="61"/>
        <v>9.2024697301948795</v>
      </c>
      <c r="AO57" s="28">
        <f t="shared" si="61"/>
        <v>7.1203300652859971</v>
      </c>
      <c r="AP57" s="28">
        <f t="shared" si="61"/>
        <v>7.9568339833087487</v>
      </c>
      <c r="AQ57" s="28">
        <f t="shared" si="61"/>
        <v>9.3351084032642326</v>
      </c>
      <c r="AR57" s="28">
        <f t="shared" si="61"/>
        <v>7.9220878150633807</v>
      </c>
      <c r="AS57" s="28">
        <f t="shared" si="61"/>
        <v>8.2997237750936321</v>
      </c>
      <c r="AT57" s="33"/>
      <c r="AU57" s="28">
        <f t="shared" si="53"/>
        <v>-3.1133699592592712</v>
      </c>
      <c r="AV57" s="45">
        <f t="shared" si="53"/>
        <v>21.366305321684244</v>
      </c>
      <c r="AW57" s="28">
        <f t="shared" si="53"/>
        <v>0.63539893170272421</v>
      </c>
      <c r="AX57" s="28">
        <f t="shared" si="53"/>
        <v>26.047000920078013</v>
      </c>
      <c r="AY57" s="28">
        <f t="shared" si="53"/>
        <v>5.0914815492817622</v>
      </c>
      <c r="AZ57" s="28">
        <f t="shared" si="53"/>
        <v>-6.5877740439144077</v>
      </c>
      <c r="BA57" s="28">
        <f t="shared" si="53"/>
        <v>-5.3596848266689312</v>
      </c>
      <c r="BB57" s="28">
        <f t="shared" si="53"/>
        <v>-0.70345830390187158</v>
      </c>
      <c r="BC57" s="28">
        <f t="shared" si="53"/>
        <v>8.8720870395739837</v>
      </c>
      <c r="BD57" s="28">
        <f t="shared" si="53"/>
        <v>7.2537683474031001</v>
      </c>
      <c r="BE57" s="28">
        <f t="shared" si="53"/>
        <v>-8.7575933421515817</v>
      </c>
      <c r="BF57" s="28"/>
    </row>
    <row r="58" spans="1:58" ht="11.85" customHeight="1" x14ac:dyDescent="0.5">
      <c r="A58" s="39" t="s">
        <v>28</v>
      </c>
      <c r="B58" s="35">
        <f t="shared" ref="B58:AB58" si="62">+B53+B55+B57</f>
        <v>266615.09999999998</v>
      </c>
      <c r="C58" s="35">
        <f t="shared" si="62"/>
        <v>309650.09999999998</v>
      </c>
      <c r="D58" s="35">
        <f t="shared" si="62"/>
        <v>369967.9</v>
      </c>
      <c r="E58" s="35">
        <f t="shared" si="62"/>
        <v>470284.7</v>
      </c>
      <c r="F58" s="35">
        <f t="shared" si="62"/>
        <v>441348.10000000003</v>
      </c>
      <c r="G58" s="35">
        <f t="shared" si="62"/>
        <v>525811.74</v>
      </c>
      <c r="H58" s="35">
        <f t="shared" si="62"/>
        <v>395974.39</v>
      </c>
      <c r="I58" s="35">
        <f t="shared" si="62"/>
        <v>562989.43999999994</v>
      </c>
      <c r="J58" s="35">
        <f t="shared" si="62"/>
        <v>731706.32</v>
      </c>
      <c r="K58" s="35">
        <f t="shared" si="62"/>
        <v>647611.06000000006</v>
      </c>
      <c r="L58" s="35">
        <f t="shared" si="62"/>
        <v>728671.35000000009</v>
      </c>
      <c r="M58" s="35">
        <f t="shared" si="62"/>
        <v>839532.37</v>
      </c>
      <c r="N58" s="35">
        <f t="shared" si="62"/>
        <v>995069.54</v>
      </c>
      <c r="O58" s="35">
        <f t="shared" si="62"/>
        <v>1197168.55</v>
      </c>
      <c r="P58" s="35">
        <f t="shared" si="62"/>
        <v>1219994.3799999999</v>
      </c>
      <c r="Q58" s="35">
        <f t="shared" si="62"/>
        <v>1295412.07</v>
      </c>
      <c r="R58" s="35">
        <f t="shared" si="62"/>
        <v>1387512.97</v>
      </c>
      <c r="S58" s="35">
        <f t="shared" si="62"/>
        <v>1351085.3598269999</v>
      </c>
      <c r="T58" s="35">
        <f t="shared" si="62"/>
        <v>1465678.84</v>
      </c>
      <c r="U58" s="35">
        <f t="shared" si="62"/>
        <v>1686715.1800000002</v>
      </c>
      <c r="V58" s="35">
        <f t="shared" si="62"/>
        <v>1958914.56</v>
      </c>
      <c r="W58" s="35">
        <f t="shared" si="62"/>
        <v>1868569.02</v>
      </c>
      <c r="X58" s="35">
        <f t="shared" si="62"/>
        <v>1824178.02</v>
      </c>
      <c r="Y58" s="35">
        <f t="shared" si="62"/>
        <v>1754464.48</v>
      </c>
      <c r="Z58" s="35">
        <f t="shared" si="62"/>
        <v>1833571.47</v>
      </c>
      <c r="AA58" s="35">
        <f t="shared" si="62"/>
        <v>1966942.9831619998</v>
      </c>
      <c r="AB58" s="35">
        <f t="shared" si="62"/>
        <v>2043748.9100000001</v>
      </c>
      <c r="AC58" s="35"/>
      <c r="AD58" s="36"/>
      <c r="AE58" s="37">
        <f t="shared" si="58"/>
        <v>16.141246313505885</v>
      </c>
      <c r="AF58" s="37">
        <f t="shared" si="58"/>
        <v>19.479341359812263</v>
      </c>
      <c r="AG58" s="28">
        <f t="shared" si="61"/>
        <v>26.450777480909576</v>
      </c>
      <c r="AH58" s="28">
        <f t="shared" si="61"/>
        <v>27.019542813039806</v>
      </c>
      <c r="AI58" s="28">
        <f t="shared" si="61"/>
        <v>26.666310197057008</v>
      </c>
      <c r="AJ58" s="28">
        <f t="shared" si="61"/>
        <v>24.080206884977358</v>
      </c>
      <c r="AK58" s="28">
        <f t="shared" si="61"/>
        <v>27.325355304576483</v>
      </c>
      <c r="AL58" s="28">
        <f t="shared" si="61"/>
        <v>22.320156363033046</v>
      </c>
      <c r="AM58" s="28">
        <f t="shared" si="61"/>
        <v>29.516211114935402</v>
      </c>
      <c r="AN58" s="28">
        <f t="shared" si="61"/>
        <v>29.337099109266884</v>
      </c>
      <c r="AO58" s="28">
        <f t="shared" si="61"/>
        <v>23.558388652797518</v>
      </c>
      <c r="AP58" s="28">
        <f t="shared" si="61"/>
        <v>26.259447786173951</v>
      </c>
      <c r="AQ58" s="28">
        <f t="shared" si="61"/>
        <v>26.747127057530236</v>
      </c>
      <c r="AR58" s="28">
        <f t="shared" si="61"/>
        <v>26.178692925016005</v>
      </c>
      <c r="AS58" s="28">
        <f t="shared" si="61"/>
        <v>25.182211930497793</v>
      </c>
      <c r="AT58" s="33"/>
      <c r="AU58" s="38">
        <f t="shared" si="53"/>
        <v>7.109776273738122</v>
      </c>
      <c r="AV58" s="42">
        <f t="shared" si="53"/>
        <v>-2.6253888043295204</v>
      </c>
      <c r="AW58" s="38">
        <f t="shared" si="53"/>
        <v>8.4815869951897938</v>
      </c>
      <c r="AX58" s="38">
        <f t="shared" si="53"/>
        <v>15.080816749732161</v>
      </c>
      <c r="AY58" s="38">
        <f t="shared" si="53"/>
        <v>16.137838991880059</v>
      </c>
      <c r="AZ58" s="38">
        <f t="shared" si="53"/>
        <v>-4.6120204446282731</v>
      </c>
      <c r="BA58" s="38">
        <f t="shared" si="53"/>
        <v>-2.3756681998291951</v>
      </c>
      <c r="BB58" s="38">
        <f t="shared" si="53"/>
        <v>-3.8216412672267608</v>
      </c>
      <c r="BC58" s="38">
        <f t="shared" si="53"/>
        <v>4.5088966406433117</v>
      </c>
      <c r="BD58" s="38">
        <f t="shared" si="53"/>
        <v>7.2738649866754157</v>
      </c>
      <c r="BE58" s="38">
        <f t="shared" si="53"/>
        <v>3.9048374810808806</v>
      </c>
      <c r="BF58" s="38"/>
    </row>
    <row r="59" spans="1:58" ht="11.85" customHeight="1" x14ac:dyDescent="0.5">
      <c r="A59" s="39" t="s">
        <v>29</v>
      </c>
      <c r="B59" s="35">
        <f t="shared" ref="B59:AB59" si="63">+B58+B51</f>
        <v>536916.30000000005</v>
      </c>
      <c r="C59" s="35">
        <f t="shared" si="63"/>
        <v>603543.19999999995</v>
      </c>
      <c r="D59" s="35">
        <f t="shared" si="63"/>
        <v>718637.3</v>
      </c>
      <c r="E59" s="35">
        <f t="shared" si="63"/>
        <v>918122.3</v>
      </c>
      <c r="F59" s="35">
        <f t="shared" si="63"/>
        <v>894635.4</v>
      </c>
      <c r="G59" s="35">
        <f t="shared" si="63"/>
        <v>1026474.9</v>
      </c>
      <c r="H59" s="35">
        <f t="shared" si="63"/>
        <v>828715.17999999993</v>
      </c>
      <c r="I59" s="35">
        <f t="shared" si="63"/>
        <v>1040470.8725949998</v>
      </c>
      <c r="J59" s="35">
        <f t="shared" si="63"/>
        <v>1393669.0099999998</v>
      </c>
      <c r="K59" s="35">
        <f t="shared" si="63"/>
        <v>1356567.33</v>
      </c>
      <c r="L59" s="35">
        <f t="shared" si="63"/>
        <v>1449265.04</v>
      </c>
      <c r="M59" s="46">
        <f t="shared" si="63"/>
        <v>1637255.3599999999</v>
      </c>
      <c r="N59" s="46">
        <f t="shared" si="63"/>
        <v>1998209.08</v>
      </c>
      <c r="O59" s="46">
        <f t="shared" si="63"/>
        <v>2418341.4500000002</v>
      </c>
      <c r="P59" s="46">
        <f t="shared" si="63"/>
        <v>2492627.2000000002</v>
      </c>
      <c r="Q59" s="46">
        <f t="shared" si="63"/>
        <v>2531535.5099999998</v>
      </c>
      <c r="R59" s="46">
        <f t="shared" si="63"/>
        <v>3087247.2</v>
      </c>
      <c r="S59" s="46">
        <f t="shared" si="63"/>
        <v>2591417.5593249998</v>
      </c>
      <c r="T59" s="46">
        <f t="shared" si="63"/>
        <v>2989878.62</v>
      </c>
      <c r="U59" s="46">
        <f t="shared" si="63"/>
        <v>3584383.5235960004</v>
      </c>
      <c r="V59" s="46">
        <f t="shared" si="63"/>
        <v>3922913.5700000003</v>
      </c>
      <c r="W59" s="46">
        <f t="shared" si="63"/>
        <v>3755317.7</v>
      </c>
      <c r="X59" s="46">
        <f t="shared" si="63"/>
        <v>3742718</v>
      </c>
      <c r="Y59" s="46">
        <f t="shared" si="63"/>
        <v>3504312.94</v>
      </c>
      <c r="Z59" s="46">
        <f t="shared" si="63"/>
        <v>3573543.38</v>
      </c>
      <c r="AA59" s="46">
        <f t="shared" si="63"/>
        <v>3870930.6049830001</v>
      </c>
      <c r="AB59" s="46">
        <f t="shared" si="63"/>
        <v>4170196.2800000003</v>
      </c>
      <c r="AC59" s="46"/>
      <c r="AD59" s="36"/>
      <c r="AE59" s="37">
        <f t="shared" si="58"/>
        <v>12.409178115844099</v>
      </c>
      <c r="AF59" s="37">
        <f t="shared" si="58"/>
        <v>19.069736847337548</v>
      </c>
      <c r="AG59" s="28">
        <f t="shared" si="61"/>
        <v>51.555568311833596</v>
      </c>
      <c r="AH59" s="28">
        <f t="shared" si="61"/>
        <v>52.483610860286333</v>
      </c>
      <c r="AI59" s="28">
        <f t="shared" si="61"/>
        <v>52.059814088435004</v>
      </c>
      <c r="AJ59" s="28">
        <f t="shared" si="61"/>
        <v>48.811823407927832</v>
      </c>
      <c r="AK59" s="28">
        <f t="shared" si="61"/>
        <v>53.343790600281416</v>
      </c>
      <c r="AL59" s="28">
        <f t="shared" si="61"/>
        <v>46.712749271535145</v>
      </c>
      <c r="AM59" s="28">
        <f t="shared" si="61"/>
        <v>54.549438679444997</v>
      </c>
      <c r="AN59" s="28">
        <f t="shared" si="61"/>
        <v>55.877890834513856</v>
      </c>
      <c r="AO59" s="28">
        <f t="shared" si="61"/>
        <v>49.34835485025198</v>
      </c>
      <c r="AP59" s="28">
        <f t="shared" si="61"/>
        <v>52.227797409912291</v>
      </c>
      <c r="AQ59" s="28">
        <f t="shared" si="61"/>
        <v>52.162225906241588</v>
      </c>
      <c r="AR59" s="28">
        <f t="shared" si="61"/>
        <v>52.569694682141254</v>
      </c>
      <c r="AS59" s="28">
        <f t="shared" si="61"/>
        <v>50.869350781230715</v>
      </c>
      <c r="AT59" s="33"/>
      <c r="AU59" s="38">
        <f t="shared" si="53"/>
        <v>21.951566067505034</v>
      </c>
      <c r="AV59" s="42">
        <f t="shared" si="53"/>
        <v>-16.060574633446922</v>
      </c>
      <c r="AW59" s="38">
        <f t="shared" si="53"/>
        <v>15.376181242624188</v>
      </c>
      <c r="AX59" s="38">
        <f t="shared" si="53"/>
        <v>19.8839143374991</v>
      </c>
      <c r="AY59" s="38">
        <f t="shared" si="53"/>
        <v>9.4445821485188866</v>
      </c>
      <c r="AZ59" s="38">
        <f t="shared" si="53"/>
        <v>-4.2722294796823661</v>
      </c>
      <c r="BA59" s="38">
        <f t="shared" si="53"/>
        <v>-0.3355162201056916</v>
      </c>
      <c r="BB59" s="38">
        <f t="shared" si="53"/>
        <v>-6.3698376420558533</v>
      </c>
      <c r="BC59" s="38">
        <f t="shared" si="53"/>
        <v>1.9755781285903051</v>
      </c>
      <c r="BD59" s="38">
        <f t="shared" si="53"/>
        <v>8.3219145078071044</v>
      </c>
      <c r="BE59" s="38">
        <f t="shared" si="53"/>
        <v>7.7311041079310305</v>
      </c>
      <c r="BF59" s="38"/>
    </row>
    <row r="60" spans="1:58" ht="13.5" customHeight="1" x14ac:dyDescent="0.5">
      <c r="A60" s="47" t="s">
        <v>30</v>
      </c>
      <c r="B60" s="48">
        <f t="shared" ref="B60:V60" si="64">+B45+B51+B58</f>
        <v>1033244.7000000001</v>
      </c>
      <c r="C60" s="48">
        <f t="shared" si="64"/>
        <v>1170665.3999999999</v>
      </c>
      <c r="D60" s="48">
        <f t="shared" si="64"/>
        <v>1369260.4</v>
      </c>
      <c r="E60" s="48">
        <f t="shared" si="64"/>
        <v>1763591.2</v>
      </c>
      <c r="F60" s="48">
        <f t="shared" si="64"/>
        <v>1832825.2</v>
      </c>
      <c r="G60" s="48">
        <f t="shared" si="64"/>
        <v>1924263.1400000001</v>
      </c>
      <c r="H60" s="48">
        <f t="shared" si="64"/>
        <v>1774066.38</v>
      </c>
      <c r="I60" s="48">
        <f t="shared" si="64"/>
        <v>1907390.6125950001</v>
      </c>
      <c r="J60" s="48">
        <f t="shared" si="64"/>
        <v>2494133.17</v>
      </c>
      <c r="K60" s="48">
        <f t="shared" si="64"/>
        <v>2748961.6100000003</v>
      </c>
      <c r="L60" s="48">
        <f t="shared" si="64"/>
        <v>2774892.13</v>
      </c>
      <c r="M60" s="48">
        <f t="shared" si="64"/>
        <v>3138775.87</v>
      </c>
      <c r="N60" s="48">
        <f t="shared" si="64"/>
        <v>3801066.55</v>
      </c>
      <c r="O60" s="48">
        <f t="shared" si="64"/>
        <v>4754024.5999999996</v>
      </c>
      <c r="P60" s="48">
        <f t="shared" si="64"/>
        <v>4942922.53</v>
      </c>
      <c r="Q60" s="48">
        <f t="shared" si="64"/>
        <v>4870186.41</v>
      </c>
      <c r="R60" s="48">
        <f t="shared" si="64"/>
        <v>5962482.4899999993</v>
      </c>
      <c r="S60" s="48">
        <f t="shared" si="64"/>
        <v>4601981.7964109993</v>
      </c>
      <c r="T60" s="48">
        <f t="shared" si="64"/>
        <v>5856591.2685590005</v>
      </c>
      <c r="U60" s="48">
        <f t="shared" si="64"/>
        <v>6982728.127669001</v>
      </c>
      <c r="V60" s="48">
        <f t="shared" si="64"/>
        <v>7786123.0500000007</v>
      </c>
      <c r="W60" s="48">
        <f t="shared" ref="W60:AB60" si="65">W34+W35+W37+W39+W41+W43+W46+W48+W50+W53+W55+W57</f>
        <v>7657633.0999999996</v>
      </c>
      <c r="X60" s="48">
        <f t="shared" si="65"/>
        <v>7403904.79</v>
      </c>
      <c r="Y60" s="48">
        <f t="shared" si="65"/>
        <v>6906078.4000000004</v>
      </c>
      <c r="Z60" s="48">
        <f t="shared" si="65"/>
        <v>6888186.71</v>
      </c>
      <c r="AA60" s="48">
        <f t="shared" si="65"/>
        <v>7587118.4121679999</v>
      </c>
      <c r="AB60" s="48">
        <f t="shared" si="65"/>
        <v>8064038.9100000001</v>
      </c>
      <c r="AC60" s="48"/>
      <c r="AD60" s="49"/>
      <c r="AE60" s="50">
        <f t="shared" si="58"/>
        <v>13.299918209113471</v>
      </c>
      <c r="AF60" s="50">
        <f t="shared" si="58"/>
        <v>16.964283731286489</v>
      </c>
      <c r="AG60" s="51">
        <f t="shared" si="61"/>
        <v>100</v>
      </c>
      <c r="AH60" s="51">
        <f t="shared" si="61"/>
        <v>100</v>
      </c>
      <c r="AI60" s="51">
        <f t="shared" si="61"/>
        <v>100</v>
      </c>
      <c r="AJ60" s="51">
        <f t="shared" si="61"/>
        <v>100</v>
      </c>
      <c r="AK60" s="51">
        <f t="shared" si="61"/>
        <v>100</v>
      </c>
      <c r="AL60" s="51">
        <f t="shared" si="61"/>
        <v>100</v>
      </c>
      <c r="AM60" s="51">
        <f t="shared" si="61"/>
        <v>100</v>
      </c>
      <c r="AN60" s="51">
        <f t="shared" si="61"/>
        <v>100</v>
      </c>
      <c r="AO60" s="51">
        <f t="shared" si="61"/>
        <v>100</v>
      </c>
      <c r="AP60" s="51">
        <f t="shared" si="61"/>
        <v>100</v>
      </c>
      <c r="AQ60" s="51">
        <f t="shared" si="61"/>
        <v>100</v>
      </c>
      <c r="AR60" s="51">
        <f t="shared" si="61"/>
        <v>100</v>
      </c>
      <c r="AS60" s="51">
        <f t="shared" si="61"/>
        <v>100</v>
      </c>
      <c r="AT60" s="52"/>
      <c r="AU60" s="53">
        <f t="shared" si="53"/>
        <v>22.428219128474769</v>
      </c>
      <c r="AV60" s="54">
        <f t="shared" si="53"/>
        <v>-22.817688703837192</v>
      </c>
      <c r="AW60" s="53">
        <f t="shared" si="53"/>
        <v>27.262373639253589</v>
      </c>
      <c r="AX60" s="53">
        <f t="shared" si="53"/>
        <v>19.228537684636549</v>
      </c>
      <c r="AY60" s="53">
        <f t="shared" si="53"/>
        <v>11.505459007455187</v>
      </c>
      <c r="AZ60" s="53">
        <f t="shared" si="53"/>
        <v>-1.6502429922424788</v>
      </c>
      <c r="BA60" s="53">
        <f t="shared" si="53"/>
        <v>-3.3134038505971186</v>
      </c>
      <c r="BB60" s="53">
        <f t="shared" si="53"/>
        <v>-6.7238356532134613</v>
      </c>
      <c r="BC60" s="53">
        <f t="shared" si="53"/>
        <v>-0.2590716317382169</v>
      </c>
      <c r="BD60" s="53">
        <f t="shared" si="53"/>
        <v>10.14681703028344</v>
      </c>
      <c r="BE60" s="53">
        <f t="shared" si="53"/>
        <v>6.2859240086081902</v>
      </c>
      <c r="BF60" s="53"/>
    </row>
    <row r="61" spans="1:58" ht="12.6" customHeight="1" x14ac:dyDescent="0.5">
      <c r="A61" s="55" t="s">
        <v>32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2"/>
      <c r="AE61" s="3"/>
      <c r="AF61" s="3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6"/>
      <c r="BA61" s="6"/>
      <c r="BB61" s="6"/>
      <c r="BC61" s="6"/>
      <c r="BD61" s="6"/>
    </row>
    <row r="62" spans="1:58" ht="10.5" customHeight="1" x14ac:dyDescent="0.55000000000000004">
      <c r="A62" s="4"/>
      <c r="B62" s="5"/>
      <c r="C62" s="6"/>
      <c r="D62" s="6"/>
      <c r="E62" s="7"/>
      <c r="F62" s="6"/>
      <c r="G62" s="8"/>
      <c r="H62" s="8"/>
      <c r="I62" s="8"/>
      <c r="J62" s="8"/>
      <c r="K62" s="9"/>
      <c r="L62" s="9"/>
      <c r="M62" s="9"/>
      <c r="N62" s="9"/>
      <c r="O62" s="9"/>
      <c r="P62" s="9"/>
      <c r="Q62" s="6"/>
      <c r="R62" s="6"/>
      <c r="S62" s="9"/>
      <c r="T62" s="6"/>
      <c r="U62" s="10"/>
      <c r="V62" s="10"/>
      <c r="W62" s="10"/>
      <c r="Y62" s="10"/>
      <c r="AA62" s="11" t="s">
        <v>2</v>
      </c>
      <c r="AB62" s="11"/>
      <c r="AC62" s="11"/>
      <c r="AD62" s="9"/>
      <c r="AE62" s="12"/>
      <c r="AF62" s="12"/>
      <c r="AG62" s="6"/>
      <c r="AH62" s="6"/>
      <c r="AI62" s="6"/>
      <c r="AJ62" s="6"/>
      <c r="AK62" s="6"/>
      <c r="AL62" s="8"/>
      <c r="AM62" s="8"/>
      <c r="AN62" s="8"/>
      <c r="AO62" s="8"/>
      <c r="AP62" s="9"/>
      <c r="AQ62" s="9"/>
      <c r="AR62" s="9"/>
      <c r="AS62" s="9"/>
      <c r="AT62" s="9" t="s">
        <v>3</v>
      </c>
      <c r="AU62" s="9"/>
      <c r="AV62" s="9"/>
      <c r="AW62" s="4"/>
      <c r="AX62" s="58"/>
      <c r="AY62" s="58"/>
      <c r="AZ62" s="4"/>
      <c r="BA62" s="4"/>
      <c r="BB62" s="4"/>
      <c r="BC62" s="6"/>
      <c r="BD62" s="6"/>
    </row>
    <row r="63" spans="1:58" ht="11.25" customHeight="1" x14ac:dyDescent="0.5">
      <c r="A63" s="14"/>
      <c r="B63" s="15">
        <v>2535</v>
      </c>
      <c r="C63" s="16">
        <v>2536</v>
      </c>
      <c r="D63" s="16">
        <v>2537</v>
      </c>
      <c r="E63" s="16">
        <v>2538</v>
      </c>
      <c r="F63" s="16">
        <v>2539</v>
      </c>
      <c r="G63" s="16">
        <v>2540</v>
      </c>
      <c r="H63" s="16">
        <v>2541</v>
      </c>
      <c r="I63" s="16">
        <v>2542</v>
      </c>
      <c r="J63" s="16">
        <v>2543</v>
      </c>
      <c r="K63" s="16">
        <v>2544</v>
      </c>
      <c r="L63" s="16">
        <v>2545</v>
      </c>
      <c r="M63" s="15">
        <v>2546</v>
      </c>
      <c r="N63" s="15">
        <v>2547</v>
      </c>
      <c r="O63" s="15">
        <v>2548</v>
      </c>
      <c r="P63" s="15">
        <v>2549</v>
      </c>
      <c r="Q63" s="15">
        <v>2550</v>
      </c>
      <c r="R63" s="17">
        <v>2551</v>
      </c>
      <c r="S63" s="17">
        <v>2552</v>
      </c>
      <c r="T63" s="17">
        <v>2553</v>
      </c>
      <c r="U63" s="17">
        <v>2554</v>
      </c>
      <c r="V63" s="17">
        <v>2555</v>
      </c>
      <c r="W63" s="15">
        <v>2556</v>
      </c>
      <c r="X63" s="17">
        <v>2557</v>
      </c>
      <c r="Y63" s="17">
        <v>2558</v>
      </c>
      <c r="Z63" s="17">
        <v>2559</v>
      </c>
      <c r="AA63" s="17">
        <v>2560</v>
      </c>
      <c r="AB63" s="17">
        <v>2561</v>
      </c>
      <c r="AC63" s="17">
        <v>2562</v>
      </c>
      <c r="AD63" s="18"/>
      <c r="AE63" s="19">
        <v>2536</v>
      </c>
      <c r="AF63" s="19">
        <v>2537</v>
      </c>
      <c r="AG63" s="20">
        <v>2536</v>
      </c>
      <c r="AH63" s="20">
        <v>2537</v>
      </c>
      <c r="AI63" s="20">
        <v>2538</v>
      </c>
      <c r="AJ63" s="20">
        <v>2539</v>
      </c>
      <c r="AK63" s="20">
        <v>2540</v>
      </c>
      <c r="AL63" s="20">
        <v>2541</v>
      </c>
      <c r="AM63" s="20">
        <v>2542</v>
      </c>
      <c r="AN63" s="20">
        <v>2543</v>
      </c>
      <c r="AO63" s="20">
        <v>2544</v>
      </c>
      <c r="AP63" s="20">
        <v>2545</v>
      </c>
      <c r="AQ63" s="20">
        <v>2546</v>
      </c>
      <c r="AR63" s="21">
        <v>2547</v>
      </c>
      <c r="AS63" s="15">
        <v>2548</v>
      </c>
      <c r="AT63" s="15">
        <v>2549</v>
      </c>
      <c r="AU63" s="17">
        <v>2551</v>
      </c>
      <c r="AV63" s="59">
        <v>2552</v>
      </c>
      <c r="AW63" s="60"/>
      <c r="AX63" s="60"/>
      <c r="AY63" s="60"/>
      <c r="AZ63" s="60"/>
      <c r="BA63" s="60"/>
      <c r="BB63" s="60"/>
      <c r="BC63" s="6"/>
      <c r="BD63" s="6"/>
    </row>
    <row r="64" spans="1:58" ht="12" customHeight="1" x14ac:dyDescent="0.5">
      <c r="A64" s="22" t="s">
        <v>4</v>
      </c>
      <c r="B64" s="23">
        <f t="shared" ref="B64:AC79" si="66">+B4-B34</f>
        <v>-12702.600000000006</v>
      </c>
      <c r="C64" s="23">
        <f t="shared" si="66"/>
        <v>-26193.200000000004</v>
      </c>
      <c r="D64" s="23">
        <f t="shared" si="66"/>
        <v>-24393.099999999991</v>
      </c>
      <c r="E64" s="23">
        <f t="shared" si="66"/>
        <v>-27818.199999999997</v>
      </c>
      <c r="F64" s="23">
        <f t="shared" si="66"/>
        <v>-45855.100000000006</v>
      </c>
      <c r="G64" s="23">
        <f t="shared" si="66"/>
        <v>-39243.840000000011</v>
      </c>
      <c r="H64" s="23">
        <f t="shared" si="66"/>
        <v>45423.420000000013</v>
      </c>
      <c r="I64" s="24">
        <f t="shared" si="66"/>
        <v>19653.53</v>
      </c>
      <c r="J64" s="24">
        <f t="shared" si="66"/>
        <v>43834.34</v>
      </c>
      <c r="K64" s="24">
        <f t="shared" si="66"/>
        <v>-17050.119999999995</v>
      </c>
      <c r="L64" s="24">
        <f t="shared" si="66"/>
        <v>-7768.820000000007</v>
      </c>
      <c r="M64" s="23">
        <f t="shared" si="66"/>
        <v>6684.8199999999779</v>
      </c>
      <c r="N64" s="23">
        <f t="shared" si="66"/>
        <v>4666.9500000000116</v>
      </c>
      <c r="O64" s="23">
        <f t="shared" si="66"/>
        <v>-55304.179999999993</v>
      </c>
      <c r="P64" s="23">
        <f t="shared" si="66"/>
        <v>-22526.489999999991</v>
      </c>
      <c r="Q64" s="23">
        <f t="shared" si="66"/>
        <v>20739.090000000026</v>
      </c>
      <c r="R64" s="23">
        <f t="shared" si="66"/>
        <v>-16507.580000000016</v>
      </c>
      <c r="S64" s="23">
        <f t="shared" si="66"/>
        <v>43642.754496000009</v>
      </c>
      <c r="T64" s="24">
        <f t="shared" si="66"/>
        <v>4341.5299999999697</v>
      </c>
      <c r="U64" s="24">
        <f t="shared" si="66"/>
        <v>-50077.778535999998</v>
      </c>
      <c r="V64" s="24">
        <f t="shared" si="66"/>
        <v>-41379.440000000002</v>
      </c>
      <c r="W64" s="24">
        <f t="shared" si="66"/>
        <v>-188883.70999999996</v>
      </c>
      <c r="X64" s="24">
        <f t="shared" si="66"/>
        <v>-90397.329999999958</v>
      </c>
      <c r="Y64" s="24">
        <f t="shared" si="66"/>
        <v>-20176.369999999995</v>
      </c>
      <c r="Z64" s="24">
        <f t="shared" si="66"/>
        <v>877.61999999999534</v>
      </c>
      <c r="AA64" s="24">
        <f t="shared" si="66"/>
        <v>23343.666689999984</v>
      </c>
      <c r="AB64" s="24">
        <f t="shared" si="66"/>
        <v>-8901.1499999999069</v>
      </c>
      <c r="AC64" s="24">
        <f t="shared" si="66"/>
        <v>-140560.51853800006</v>
      </c>
      <c r="AD64" s="61"/>
      <c r="AE64" s="62">
        <f t="shared" ref="AE64:AF84" si="67">((C64/B64)-1)*100</f>
        <v>106.20345441090792</v>
      </c>
      <c r="AF64" s="62">
        <f t="shared" si="67"/>
        <v>-6.8723943618955063</v>
      </c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3"/>
      <c r="AS64" s="64"/>
      <c r="AT64" s="6"/>
      <c r="AU64" s="28">
        <f t="shared" ref="AU64:AV79" si="68">((R64/Q64)-1)*100</f>
        <v>-179.59645288197311</v>
      </c>
      <c r="AV64" s="65">
        <f t="shared" si="68"/>
        <v>-364.38008778997266</v>
      </c>
      <c r="AW64" s="64"/>
      <c r="AX64" s="64"/>
      <c r="AY64" s="66"/>
      <c r="AZ64" s="64"/>
      <c r="BA64" s="67"/>
      <c r="BB64" s="67"/>
      <c r="BC64" s="6"/>
      <c r="BD64" s="6"/>
    </row>
    <row r="65" spans="1:56" ht="11.85" customHeight="1" x14ac:dyDescent="0.5">
      <c r="A65" s="22" t="s">
        <v>5</v>
      </c>
      <c r="B65" s="23">
        <f t="shared" si="66"/>
        <v>-16219.899999999994</v>
      </c>
      <c r="C65" s="23">
        <f t="shared" si="66"/>
        <v>-17974</v>
      </c>
      <c r="D65" s="23">
        <f t="shared" si="66"/>
        <v>-19611.199999999997</v>
      </c>
      <c r="E65" s="23">
        <f t="shared" si="66"/>
        <v>-26914.399999999994</v>
      </c>
      <c r="F65" s="23">
        <f t="shared" si="66"/>
        <v>-27438.299999999988</v>
      </c>
      <c r="G65" s="23">
        <f t="shared" si="66"/>
        <v>-28511.229999999996</v>
      </c>
      <c r="H65" s="23">
        <f t="shared" si="66"/>
        <v>51747.569999999978</v>
      </c>
      <c r="I65" s="23">
        <f t="shared" si="66"/>
        <v>20154.089999999997</v>
      </c>
      <c r="J65" s="23">
        <f t="shared" si="66"/>
        <v>13655.130000000005</v>
      </c>
      <c r="K65" s="23">
        <f t="shared" si="66"/>
        <v>1025.3500000000058</v>
      </c>
      <c r="L65" s="23">
        <f t="shared" si="66"/>
        <v>20916.430000000022</v>
      </c>
      <c r="M65" s="23">
        <f t="shared" si="66"/>
        <v>26598.880000000005</v>
      </c>
      <c r="N65" s="23">
        <f t="shared" si="66"/>
        <v>21317.799999999988</v>
      </c>
      <c r="O65" s="23">
        <f t="shared" si="66"/>
        <v>-20170.929999999993</v>
      </c>
      <c r="P65" s="23">
        <f t="shared" si="66"/>
        <v>-15269.119999999995</v>
      </c>
      <c r="Q65" s="23">
        <f t="shared" si="66"/>
        <v>28795.400000000023</v>
      </c>
      <c r="R65" s="23">
        <f t="shared" si="66"/>
        <v>-19011.320000000007</v>
      </c>
      <c r="S65" s="23">
        <f t="shared" si="66"/>
        <v>119668.80849299999</v>
      </c>
      <c r="T65" s="23">
        <f t="shared" si="66"/>
        <v>1857.5599999999977</v>
      </c>
      <c r="U65" s="23">
        <f t="shared" si="66"/>
        <v>31863.573048999999</v>
      </c>
      <c r="V65" s="23">
        <f t="shared" si="66"/>
        <v>9776.2700000000186</v>
      </c>
      <c r="W65" s="23">
        <f t="shared" si="66"/>
        <v>-65870.900000000023</v>
      </c>
      <c r="X65" s="23">
        <f t="shared" si="66"/>
        <v>51076.270000000019</v>
      </c>
      <c r="Y65" s="23">
        <f t="shared" si="66"/>
        <v>5875.1999999999534</v>
      </c>
      <c r="Z65" s="23">
        <f t="shared" si="66"/>
        <v>173100.05999999994</v>
      </c>
      <c r="AA65" s="23">
        <f t="shared" si="66"/>
        <v>51670.274252999923</v>
      </c>
      <c r="AB65" s="23">
        <f t="shared" si="66"/>
        <v>22687.320000000065</v>
      </c>
      <c r="AC65" s="23">
        <f t="shared" si="66"/>
        <v>119731.12261800002</v>
      </c>
      <c r="AD65" s="61"/>
      <c r="AE65" s="62">
        <f t="shared" si="67"/>
        <v>10.814493307603668</v>
      </c>
      <c r="AF65" s="62">
        <f t="shared" si="67"/>
        <v>9.1087125848447581</v>
      </c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64"/>
      <c r="AS65" s="64"/>
      <c r="AT65" s="4"/>
      <c r="AU65" s="28">
        <f t="shared" si="68"/>
        <v>-166.02207296998824</v>
      </c>
      <c r="AV65" s="65">
        <f t="shared" si="68"/>
        <v>-729.46080805015083</v>
      </c>
      <c r="AW65" s="64"/>
      <c r="AX65" s="64"/>
      <c r="AY65" s="66"/>
      <c r="AZ65" s="66"/>
      <c r="BA65" s="67"/>
      <c r="BB65" s="67"/>
      <c r="BC65" s="6"/>
      <c r="BD65" s="6"/>
    </row>
    <row r="66" spans="1:56" ht="15" hidden="1" customHeight="1" x14ac:dyDescent="0.5">
      <c r="A66" s="34" t="s">
        <v>6</v>
      </c>
      <c r="B66" s="35">
        <f t="shared" ref="B66:R66" si="69">+B64+B65</f>
        <v>-28922.5</v>
      </c>
      <c r="C66" s="35">
        <f t="shared" si="69"/>
        <v>-44167.200000000004</v>
      </c>
      <c r="D66" s="35">
        <f t="shared" si="69"/>
        <v>-44004.299999999988</v>
      </c>
      <c r="E66" s="35">
        <f t="shared" si="69"/>
        <v>-54732.599999999991</v>
      </c>
      <c r="F66" s="35">
        <f t="shared" si="69"/>
        <v>-73293.399999999994</v>
      </c>
      <c r="G66" s="35">
        <f t="shared" si="69"/>
        <v>-67755.070000000007</v>
      </c>
      <c r="H66" s="35">
        <f t="shared" si="69"/>
        <v>97170.989999999991</v>
      </c>
      <c r="I66" s="35">
        <f t="shared" si="69"/>
        <v>39807.619999999995</v>
      </c>
      <c r="J66" s="35">
        <f t="shared" si="69"/>
        <v>57489.47</v>
      </c>
      <c r="K66" s="35">
        <f t="shared" si="69"/>
        <v>-16024.76999999999</v>
      </c>
      <c r="L66" s="35">
        <f t="shared" si="69"/>
        <v>13147.610000000015</v>
      </c>
      <c r="M66" s="35">
        <f t="shared" si="69"/>
        <v>33283.699999999983</v>
      </c>
      <c r="N66" s="35">
        <f t="shared" si="69"/>
        <v>25984.75</v>
      </c>
      <c r="O66" s="35">
        <f t="shared" si="69"/>
        <v>-75475.109999999986</v>
      </c>
      <c r="P66" s="35">
        <f t="shared" si="69"/>
        <v>-37795.609999999986</v>
      </c>
      <c r="Q66" s="35">
        <f t="shared" si="69"/>
        <v>49534.490000000049</v>
      </c>
      <c r="R66" s="35">
        <f t="shared" si="69"/>
        <v>-35518.900000000023</v>
      </c>
      <c r="S66" s="23">
        <f t="shared" si="66"/>
        <v>163311.562989</v>
      </c>
      <c r="T66" s="23">
        <f t="shared" si="66"/>
        <v>6199.0899999999674</v>
      </c>
      <c r="U66" s="23">
        <f t="shared" si="66"/>
        <v>-18214.205487000057</v>
      </c>
      <c r="V66" s="23">
        <f t="shared" si="66"/>
        <v>-31552.030000000028</v>
      </c>
      <c r="W66" s="23">
        <f t="shared" si="66"/>
        <v>-254754.60999999987</v>
      </c>
      <c r="X66" s="23">
        <f t="shared" si="66"/>
        <v>-39321.059999999823</v>
      </c>
      <c r="Y66" s="23">
        <f t="shared" si="66"/>
        <v>-14301.170000000158</v>
      </c>
      <c r="Z66" s="23">
        <f t="shared" si="66"/>
        <v>173977.67999999993</v>
      </c>
      <c r="AA66" s="23">
        <f t="shared" si="66"/>
        <v>75013.940942999907</v>
      </c>
      <c r="AB66" s="23">
        <f t="shared" si="66"/>
        <v>13786.170000000391</v>
      </c>
      <c r="AC66" s="23">
        <f t="shared" si="66"/>
        <v>-20829.395920000039</v>
      </c>
      <c r="AD66" s="68"/>
      <c r="AE66" s="69">
        <f t="shared" si="67"/>
        <v>52.708790733857747</v>
      </c>
      <c r="AF66" s="69">
        <f t="shared" si="67"/>
        <v>-0.36882573493455251</v>
      </c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64"/>
      <c r="AS66" s="64"/>
      <c r="AT66" s="4"/>
      <c r="AU66" s="38">
        <f t="shared" si="68"/>
        <v>-171.70539153628107</v>
      </c>
      <c r="AV66" s="65">
        <f t="shared" si="68"/>
        <v>-559.78778337448489</v>
      </c>
      <c r="AW66" s="70"/>
      <c r="AX66" s="70"/>
      <c r="AY66" s="66"/>
      <c r="AZ66" s="66"/>
      <c r="BA66" s="67"/>
      <c r="BB66" s="67"/>
      <c r="BC66" s="6"/>
      <c r="BD66" s="6"/>
    </row>
    <row r="67" spans="1:56" ht="11.85" customHeight="1" x14ac:dyDescent="0.5">
      <c r="A67" s="22" t="s">
        <v>7</v>
      </c>
      <c r="B67" s="23">
        <f t="shared" ref="B67:P67" si="70">+B7-B37</f>
        <v>-16502.800000000003</v>
      </c>
      <c r="C67" s="23">
        <f t="shared" si="70"/>
        <v>-27187.899999999994</v>
      </c>
      <c r="D67" s="23">
        <f t="shared" si="70"/>
        <v>-15222.600000000006</v>
      </c>
      <c r="E67" s="23">
        <f t="shared" si="70"/>
        <v>-28436.899999999994</v>
      </c>
      <c r="F67" s="23">
        <f t="shared" si="70"/>
        <v>-39792.199999999983</v>
      </c>
      <c r="G67" s="23">
        <f t="shared" si="70"/>
        <v>-23602.939999999988</v>
      </c>
      <c r="H67" s="23">
        <f t="shared" si="70"/>
        <v>33906.73000000001</v>
      </c>
      <c r="I67" s="23">
        <f t="shared" si="70"/>
        <v>17452.660000000003</v>
      </c>
      <c r="J67" s="23">
        <f t="shared" si="70"/>
        <v>38470.109999999986</v>
      </c>
      <c r="K67" s="23">
        <f t="shared" si="70"/>
        <v>11823.540000000008</v>
      </c>
      <c r="L67" s="23">
        <f t="shared" si="70"/>
        <v>16615.380000000005</v>
      </c>
      <c r="M67" s="23">
        <f t="shared" si="70"/>
        <v>19779.610000000044</v>
      </c>
      <c r="N67" s="23">
        <f t="shared" si="70"/>
        <v>-13730.080000000016</v>
      </c>
      <c r="O67" s="23">
        <f t="shared" si="70"/>
        <v>-42545.409999999974</v>
      </c>
      <c r="P67" s="23">
        <f t="shared" si="70"/>
        <v>8175.5100000000093</v>
      </c>
      <c r="Q67" s="23">
        <f>+Q7-Q37</f>
        <v>64033.799999999988</v>
      </c>
      <c r="R67" s="23">
        <f>+R7-R37</f>
        <v>9562.039999999979</v>
      </c>
      <c r="S67" s="23">
        <f t="shared" si="66"/>
        <v>69339.621672000038</v>
      </c>
      <c r="T67" s="23">
        <f t="shared" si="66"/>
        <v>15827.273227999976</v>
      </c>
      <c r="U67" s="23">
        <f t="shared" si="66"/>
        <v>35480.587249999982</v>
      </c>
      <c r="V67" s="23">
        <f t="shared" si="66"/>
        <v>-164229.06999999995</v>
      </c>
      <c r="W67" s="23">
        <f t="shared" si="66"/>
        <v>-36377.119999999995</v>
      </c>
      <c r="X67" s="23">
        <f t="shared" si="66"/>
        <v>34078.529999999912</v>
      </c>
      <c r="Y67" s="23">
        <f t="shared" si="66"/>
        <v>42073.409999999916</v>
      </c>
      <c r="Z67" s="23">
        <f t="shared" si="66"/>
        <v>99646.410000000033</v>
      </c>
      <c r="AA67" s="23">
        <f t="shared" si="66"/>
        <v>54553.602881999919</v>
      </c>
      <c r="AB67" s="23">
        <f t="shared" si="66"/>
        <v>41346.429999999935</v>
      </c>
      <c r="AC67" s="23">
        <f t="shared" si="66"/>
        <v>53712.366281000082</v>
      </c>
      <c r="AD67" s="61"/>
      <c r="AE67" s="62">
        <f t="shared" si="67"/>
        <v>64.747194415493055</v>
      </c>
      <c r="AF67" s="62">
        <f t="shared" si="67"/>
        <v>-44.009651352255929</v>
      </c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28">
        <f t="shared" si="68"/>
        <v>-85.067198885588581</v>
      </c>
      <c r="AV67" s="65">
        <f t="shared" si="68"/>
        <v>625.15510991378608</v>
      </c>
      <c r="AW67" s="64"/>
      <c r="AX67" s="64"/>
      <c r="AY67" s="66"/>
      <c r="AZ67" s="66"/>
      <c r="BA67" s="67"/>
      <c r="BB67" s="67"/>
      <c r="BC67" s="6"/>
      <c r="BD67" s="6"/>
    </row>
    <row r="68" spans="1:56" ht="11.85" customHeight="1" x14ac:dyDescent="0.5">
      <c r="A68" s="39" t="s">
        <v>8</v>
      </c>
      <c r="B68" s="35">
        <f t="shared" ref="B68:Y68" si="71">+B64+B65+B67</f>
        <v>-45425.3</v>
      </c>
      <c r="C68" s="35">
        <f t="shared" si="71"/>
        <v>-71355.100000000006</v>
      </c>
      <c r="D68" s="35">
        <f t="shared" si="71"/>
        <v>-59226.899999999994</v>
      </c>
      <c r="E68" s="35">
        <f t="shared" si="71"/>
        <v>-83169.499999999985</v>
      </c>
      <c r="F68" s="35">
        <f t="shared" si="71"/>
        <v>-113085.59999999998</v>
      </c>
      <c r="G68" s="35">
        <f t="shared" si="71"/>
        <v>-91358.01</v>
      </c>
      <c r="H68" s="35">
        <f t="shared" si="71"/>
        <v>131077.72</v>
      </c>
      <c r="I68" s="35">
        <f t="shared" si="71"/>
        <v>57260.28</v>
      </c>
      <c r="J68" s="35">
        <f t="shared" si="71"/>
        <v>95959.579999999987</v>
      </c>
      <c r="K68" s="35">
        <f t="shared" si="71"/>
        <v>-4201.2299999999814</v>
      </c>
      <c r="L68" s="35">
        <f t="shared" si="71"/>
        <v>29762.99000000002</v>
      </c>
      <c r="M68" s="35">
        <f t="shared" si="71"/>
        <v>53063.310000000027</v>
      </c>
      <c r="N68" s="35">
        <f t="shared" si="71"/>
        <v>12254.669999999984</v>
      </c>
      <c r="O68" s="35">
        <f t="shared" si="71"/>
        <v>-118020.51999999996</v>
      </c>
      <c r="P68" s="35">
        <f t="shared" si="71"/>
        <v>-29620.099999999977</v>
      </c>
      <c r="Q68" s="35">
        <f t="shared" si="71"/>
        <v>113568.29000000004</v>
      </c>
      <c r="R68" s="35">
        <f t="shared" si="71"/>
        <v>-25956.860000000044</v>
      </c>
      <c r="S68" s="35">
        <f t="shared" si="71"/>
        <v>232651.18466100004</v>
      </c>
      <c r="T68" s="35">
        <f t="shared" si="71"/>
        <v>22026.363227999944</v>
      </c>
      <c r="U68" s="35">
        <f t="shared" si="71"/>
        <v>17266.381762999983</v>
      </c>
      <c r="V68" s="35">
        <f t="shared" si="71"/>
        <v>-195832.23999999993</v>
      </c>
      <c r="W68" s="35">
        <f>+W64+W65+W67</f>
        <v>-291131.73</v>
      </c>
      <c r="X68" s="35">
        <f t="shared" si="71"/>
        <v>-5242.5300000000279</v>
      </c>
      <c r="Y68" s="35">
        <f t="shared" si="71"/>
        <v>27772.239999999874</v>
      </c>
      <c r="Z68" s="35">
        <f t="shared" si="66"/>
        <v>273624.09000000008</v>
      </c>
      <c r="AA68" s="35">
        <f t="shared" si="66"/>
        <v>129567.54382499983</v>
      </c>
      <c r="AB68" s="35">
        <f t="shared" si="66"/>
        <v>55132.600000000326</v>
      </c>
      <c r="AC68" s="35">
        <f t="shared" si="66"/>
        <v>32882.97036100016</v>
      </c>
      <c r="AD68" s="68"/>
      <c r="AE68" s="69">
        <f t="shared" si="67"/>
        <v>57.082286743290631</v>
      </c>
      <c r="AF68" s="69">
        <f t="shared" si="67"/>
        <v>-16.996963076220219</v>
      </c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38">
        <f t="shared" si="68"/>
        <v>-122.85572847843358</v>
      </c>
      <c r="AV68" s="71">
        <f t="shared" si="68"/>
        <v>-996.29941626606478</v>
      </c>
      <c r="AW68" s="70"/>
      <c r="AX68" s="70"/>
      <c r="AY68" s="72"/>
      <c r="AZ68" s="72"/>
      <c r="BA68" s="67"/>
      <c r="BB68" s="67"/>
      <c r="BC68" s="6"/>
      <c r="BD68" s="6"/>
    </row>
    <row r="69" spans="1:56" ht="11.85" customHeight="1" x14ac:dyDescent="0.5">
      <c r="A69" s="22" t="s">
        <v>9</v>
      </c>
      <c r="B69" s="23">
        <f t="shared" ref="B69:Y69" si="72">+B9-B39</f>
        <v>-19189.600000000006</v>
      </c>
      <c r="C69" s="23">
        <f t="shared" si="72"/>
        <v>-30444.5</v>
      </c>
      <c r="D69" s="23">
        <f t="shared" si="72"/>
        <v>-18700.300000000003</v>
      </c>
      <c r="E69" s="23">
        <f t="shared" si="72"/>
        <v>-27070.599999999991</v>
      </c>
      <c r="F69" s="23">
        <f t="shared" si="72"/>
        <v>-53141.200000000012</v>
      </c>
      <c r="G69" s="23">
        <f t="shared" si="72"/>
        <v>-37068.530000000013</v>
      </c>
      <c r="H69" s="23">
        <f t="shared" si="72"/>
        <v>25494.28</v>
      </c>
      <c r="I69" s="23">
        <f t="shared" si="72"/>
        <v>28493.959999999992</v>
      </c>
      <c r="J69" s="23">
        <f t="shared" si="72"/>
        <v>17067.549999999988</v>
      </c>
      <c r="K69" s="23">
        <f t="shared" si="72"/>
        <v>-4723.1399999999849</v>
      </c>
      <c r="L69" s="23">
        <f t="shared" si="72"/>
        <v>-12346.51999999999</v>
      </c>
      <c r="M69" s="23">
        <f t="shared" si="72"/>
        <v>5663.75</v>
      </c>
      <c r="N69" s="23">
        <f t="shared" si="72"/>
        <v>-13449.539999999979</v>
      </c>
      <c r="O69" s="23">
        <f t="shared" si="72"/>
        <v>-58974.73000000004</v>
      </c>
      <c r="P69" s="23">
        <f t="shared" si="72"/>
        <v>-25227.349999999977</v>
      </c>
      <c r="Q69" s="23">
        <f t="shared" si="72"/>
        <v>-1198.3699999999953</v>
      </c>
      <c r="R69" s="23">
        <f t="shared" si="72"/>
        <v>-46597.679999999993</v>
      </c>
      <c r="S69" s="23">
        <f t="shared" si="72"/>
        <v>18022.011513000005</v>
      </c>
      <c r="T69" s="23">
        <f t="shared" si="72"/>
        <v>-24166.921787000028</v>
      </c>
      <c r="U69" s="23">
        <f t="shared" si="72"/>
        <v>-39650.750523999974</v>
      </c>
      <c r="V69" s="23">
        <f t="shared" si="72"/>
        <v>-104609.57</v>
      </c>
      <c r="W69" s="23">
        <f t="shared" si="72"/>
        <v>-138595.28999999998</v>
      </c>
      <c r="X69" s="23">
        <f t="shared" si="72"/>
        <v>-55380.939999999944</v>
      </c>
      <c r="Y69" s="23">
        <f t="shared" si="72"/>
        <v>-24077.119999999995</v>
      </c>
      <c r="Z69" s="23">
        <f t="shared" si="66"/>
        <v>20858.670000000042</v>
      </c>
      <c r="AA69" s="23">
        <f t="shared" si="66"/>
        <v>-804.59688100009225</v>
      </c>
      <c r="AB69" s="23">
        <f t="shared" si="66"/>
        <v>-42268.780000000028</v>
      </c>
      <c r="AC69" s="23">
        <f t="shared" si="66"/>
        <v>-54396.50128899992</v>
      </c>
      <c r="AD69" s="61"/>
      <c r="AE69" s="62">
        <f t="shared" si="67"/>
        <v>58.651040146746112</v>
      </c>
      <c r="AF69" s="62">
        <f t="shared" si="67"/>
        <v>-38.575769022319292</v>
      </c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73">
        <f t="shared" si="68"/>
        <v>3788.4217729082147</v>
      </c>
      <c r="AV69" s="65">
        <f t="shared" si="68"/>
        <v>-138.67576993747329</v>
      </c>
      <c r="AW69" s="64"/>
      <c r="AX69" s="64"/>
      <c r="AY69" s="66"/>
      <c r="AZ69" s="66"/>
      <c r="BA69" s="67"/>
      <c r="BB69" s="67"/>
      <c r="BC69" s="6"/>
      <c r="BD69" s="6"/>
    </row>
    <row r="70" spans="1:56" ht="15" hidden="1" customHeight="1" x14ac:dyDescent="0.5">
      <c r="A70" s="34" t="s">
        <v>10</v>
      </c>
      <c r="B70" s="35">
        <f t="shared" ref="B70:U70" si="73">+B68+B69</f>
        <v>-64614.900000000009</v>
      </c>
      <c r="C70" s="35">
        <f t="shared" si="73"/>
        <v>-101799.6</v>
      </c>
      <c r="D70" s="35">
        <f t="shared" si="73"/>
        <v>-77927.199999999997</v>
      </c>
      <c r="E70" s="35">
        <f t="shared" si="73"/>
        <v>-110240.09999999998</v>
      </c>
      <c r="F70" s="35">
        <f t="shared" si="73"/>
        <v>-166226.79999999999</v>
      </c>
      <c r="G70" s="35">
        <f t="shared" si="73"/>
        <v>-128426.54000000001</v>
      </c>
      <c r="H70" s="35">
        <f t="shared" si="73"/>
        <v>156572</v>
      </c>
      <c r="I70" s="35">
        <f t="shared" si="73"/>
        <v>85754.239999999991</v>
      </c>
      <c r="J70" s="35">
        <f t="shared" si="73"/>
        <v>113027.12999999998</v>
      </c>
      <c r="K70" s="35">
        <f t="shared" si="73"/>
        <v>-8924.3699999999662</v>
      </c>
      <c r="L70" s="35">
        <f t="shared" si="73"/>
        <v>17416.47000000003</v>
      </c>
      <c r="M70" s="35">
        <f t="shared" si="73"/>
        <v>58727.060000000027</v>
      </c>
      <c r="N70" s="35">
        <f t="shared" si="73"/>
        <v>-1194.8699999999953</v>
      </c>
      <c r="O70" s="35">
        <f t="shared" si="73"/>
        <v>-176995.25</v>
      </c>
      <c r="P70" s="35">
        <f t="shared" si="73"/>
        <v>-54847.449999999953</v>
      </c>
      <c r="Q70" s="35">
        <f t="shared" si="73"/>
        <v>112369.92000000004</v>
      </c>
      <c r="R70" s="35">
        <f t="shared" si="73"/>
        <v>-72554.540000000037</v>
      </c>
      <c r="S70" s="35">
        <f t="shared" si="73"/>
        <v>250673.19617400004</v>
      </c>
      <c r="T70" s="35">
        <f t="shared" si="73"/>
        <v>-2140.5585590000846</v>
      </c>
      <c r="U70" s="35">
        <f t="shared" si="73"/>
        <v>-22384.368760999991</v>
      </c>
      <c r="V70" s="35">
        <f>+V68+V69</f>
        <v>-300441.80999999994</v>
      </c>
      <c r="W70" s="35">
        <f>+W68+W69</f>
        <v>-429727.01999999996</v>
      </c>
      <c r="X70" s="35">
        <f>+X68+X69</f>
        <v>-60623.469999999972</v>
      </c>
      <c r="Y70" s="35">
        <f>+Y68+Y69</f>
        <v>3695.1199999998789</v>
      </c>
      <c r="Z70" s="35">
        <f>+Z68+Z69</f>
        <v>294482.76000000013</v>
      </c>
      <c r="AA70" s="35">
        <f t="shared" si="66"/>
        <v>128762.9469440002</v>
      </c>
      <c r="AB70" s="35">
        <f t="shared" si="66"/>
        <v>12863.820000000298</v>
      </c>
      <c r="AC70" s="35">
        <f t="shared" si="66"/>
        <v>-21513.530927999411</v>
      </c>
      <c r="AD70" s="68"/>
      <c r="AE70" s="69">
        <f t="shared" si="67"/>
        <v>57.548181611362082</v>
      </c>
      <c r="AF70" s="69">
        <f t="shared" si="67"/>
        <v>-23.450386838455174</v>
      </c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38">
        <f t="shared" si="68"/>
        <v>-164.56758178701205</v>
      </c>
      <c r="AV70" s="74">
        <f t="shared" si="68"/>
        <v>-445.49622418390345</v>
      </c>
      <c r="AW70" s="70"/>
      <c r="AX70" s="70"/>
      <c r="AY70" s="75"/>
      <c r="AZ70" s="75"/>
      <c r="BA70" s="67"/>
      <c r="BB70" s="67"/>
      <c r="BC70" s="6"/>
      <c r="BD70" s="6"/>
    </row>
    <row r="71" spans="1:56" ht="11.85" customHeight="1" x14ac:dyDescent="0.5">
      <c r="A71" s="22" t="s">
        <v>11</v>
      </c>
      <c r="B71" s="23">
        <f t="shared" ref="B71:Y80" si="74">+B11-B41</f>
        <v>-13252.800000000003</v>
      </c>
      <c r="C71" s="23">
        <f t="shared" si="74"/>
        <v>-22519</v>
      </c>
      <c r="D71" s="23">
        <f t="shared" si="74"/>
        <v>-18506.5</v>
      </c>
      <c r="E71" s="23">
        <f t="shared" si="74"/>
        <v>-35866.700000000012</v>
      </c>
      <c r="F71" s="23">
        <f t="shared" si="74"/>
        <v>-38138.499999999985</v>
      </c>
      <c r="G71" s="23">
        <f t="shared" si="74"/>
        <v>-15931.720000000001</v>
      </c>
      <c r="H71" s="23">
        <f t="shared" si="74"/>
        <v>34738.479999999981</v>
      </c>
      <c r="I71" s="23">
        <f t="shared" si="74"/>
        <v>41609.060000000012</v>
      </c>
      <c r="J71" s="23">
        <f t="shared" si="74"/>
        <v>21209.78</v>
      </c>
      <c r="K71" s="23">
        <f t="shared" si="74"/>
        <v>18449.739999999991</v>
      </c>
      <c r="L71" s="23">
        <f t="shared" si="74"/>
        <v>26700.729999999981</v>
      </c>
      <c r="M71" s="23">
        <f t="shared" si="74"/>
        <v>30508.860000000015</v>
      </c>
      <c r="N71" s="23">
        <f t="shared" si="74"/>
        <v>1465.7400000000489</v>
      </c>
      <c r="O71" s="23">
        <f t="shared" si="74"/>
        <v>-67802.399999999965</v>
      </c>
      <c r="P71" s="23">
        <f t="shared" si="74"/>
        <v>-29095.619999999995</v>
      </c>
      <c r="Q71" s="23">
        <f t="shared" si="74"/>
        <v>13369.910000000033</v>
      </c>
      <c r="R71" s="23">
        <f t="shared" si="74"/>
        <v>48671.669999999984</v>
      </c>
      <c r="S71" s="23">
        <f t="shared" si="74"/>
        <v>81198.900544000033</v>
      </c>
      <c r="T71" s="23">
        <f t="shared" si="74"/>
        <v>61946.739999999991</v>
      </c>
      <c r="U71" s="23">
        <f t="shared" si="74"/>
        <v>-12890.244585999986</v>
      </c>
      <c r="V71" s="23">
        <f t="shared" si="74"/>
        <v>-70355.650000000023</v>
      </c>
      <c r="W71" s="23">
        <f t="shared" si="74"/>
        <v>-78645.580000000075</v>
      </c>
      <c r="X71" s="23">
        <f t="shared" si="74"/>
        <v>-27572.190000000061</v>
      </c>
      <c r="Y71" s="23">
        <f t="shared" si="74"/>
        <v>71846.690000000061</v>
      </c>
      <c r="Z71" s="23">
        <f t="shared" si="66"/>
        <v>50143.390000000014</v>
      </c>
      <c r="AA71" s="23">
        <f t="shared" si="66"/>
        <v>30459.917262000032</v>
      </c>
      <c r="AB71" s="23">
        <f t="shared" si="66"/>
        <v>35281.189999999944</v>
      </c>
      <c r="AC71" s="23">
        <f t="shared" si="66"/>
        <v>-3163.2508130000206</v>
      </c>
      <c r="AD71" s="68"/>
      <c r="AE71" s="69">
        <f t="shared" si="67"/>
        <v>69.918809610044647</v>
      </c>
      <c r="AF71" s="69">
        <f t="shared" si="67"/>
        <v>-17.818286780052397</v>
      </c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28">
        <f t="shared" si="68"/>
        <v>264.03887535518089</v>
      </c>
      <c r="AV71" s="65">
        <f t="shared" si="68"/>
        <v>66.829904426949113</v>
      </c>
      <c r="AW71" s="64"/>
      <c r="AX71" s="64"/>
      <c r="AY71" s="67"/>
      <c r="AZ71" s="67"/>
      <c r="BA71" s="67"/>
      <c r="BB71" s="67"/>
      <c r="BC71" s="6"/>
      <c r="BD71" s="6"/>
    </row>
    <row r="72" spans="1:56" ht="12.75" hidden="1" customHeight="1" x14ac:dyDescent="0.5">
      <c r="A72" s="34" t="s">
        <v>12</v>
      </c>
      <c r="B72" s="35">
        <f t="shared" ref="B72:U72" si="75">+B68+B69+B71</f>
        <v>-77867.700000000012</v>
      </c>
      <c r="C72" s="35">
        <f t="shared" si="75"/>
        <v>-124318.6</v>
      </c>
      <c r="D72" s="35">
        <f t="shared" si="75"/>
        <v>-96433.7</v>
      </c>
      <c r="E72" s="35">
        <f t="shared" si="75"/>
        <v>-146106.79999999999</v>
      </c>
      <c r="F72" s="35">
        <f t="shared" si="75"/>
        <v>-204365.3</v>
      </c>
      <c r="G72" s="35">
        <f t="shared" si="75"/>
        <v>-144358.26</v>
      </c>
      <c r="H72" s="35">
        <f t="shared" si="75"/>
        <v>191310.47999999998</v>
      </c>
      <c r="I72" s="35">
        <f t="shared" si="75"/>
        <v>127363.3</v>
      </c>
      <c r="J72" s="35">
        <f t="shared" si="75"/>
        <v>134236.90999999997</v>
      </c>
      <c r="K72" s="35">
        <f t="shared" si="75"/>
        <v>9525.3700000000244</v>
      </c>
      <c r="L72" s="35">
        <f t="shared" si="75"/>
        <v>44117.200000000012</v>
      </c>
      <c r="M72" s="35">
        <f t="shared" si="75"/>
        <v>89235.920000000042</v>
      </c>
      <c r="N72" s="35">
        <f t="shared" si="75"/>
        <v>270.87000000005355</v>
      </c>
      <c r="O72" s="35">
        <f t="shared" si="75"/>
        <v>-244797.64999999997</v>
      </c>
      <c r="P72" s="35">
        <f t="shared" si="75"/>
        <v>-83943.069999999949</v>
      </c>
      <c r="Q72" s="35">
        <f t="shared" si="75"/>
        <v>125739.83000000007</v>
      </c>
      <c r="R72" s="35">
        <f t="shared" si="75"/>
        <v>-23882.870000000054</v>
      </c>
      <c r="S72" s="35">
        <f t="shared" si="75"/>
        <v>331872.09671800007</v>
      </c>
      <c r="T72" s="35">
        <f t="shared" si="75"/>
        <v>59806.181440999906</v>
      </c>
      <c r="U72" s="35">
        <f t="shared" si="75"/>
        <v>-35274.613346999977</v>
      </c>
      <c r="V72" s="23">
        <f t="shared" si="74"/>
        <v>-370797.46000000043</v>
      </c>
      <c r="W72" s="35">
        <f t="shared" si="74"/>
        <v>-508372.59999999963</v>
      </c>
      <c r="X72" s="35">
        <f t="shared" si="74"/>
        <v>-88195.660000000149</v>
      </c>
      <c r="Y72" s="35">
        <f t="shared" si="74"/>
        <v>75541.80999999959</v>
      </c>
      <c r="Z72" s="35">
        <f t="shared" si="66"/>
        <v>344626.14999999991</v>
      </c>
      <c r="AA72" s="35">
        <f t="shared" si="66"/>
        <v>159222.86420600023</v>
      </c>
      <c r="AB72" s="35">
        <f t="shared" si="66"/>
        <v>48145.010000000242</v>
      </c>
      <c r="AC72" s="35">
        <f t="shared" si="66"/>
        <v>-24676.781740999315</v>
      </c>
      <c r="AD72" s="68"/>
      <c r="AE72" s="69">
        <f t="shared" si="67"/>
        <v>59.653617610382724</v>
      </c>
      <c r="AF72" s="69">
        <f t="shared" si="67"/>
        <v>-22.430191459685044</v>
      </c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38">
        <f t="shared" si="68"/>
        <v>-118.99387807347921</v>
      </c>
      <c r="AV72" s="71">
        <f t="shared" si="68"/>
        <v>-1489.5821428412889</v>
      </c>
      <c r="AW72" s="70"/>
      <c r="AX72" s="70"/>
      <c r="AY72" s="67"/>
      <c r="AZ72" s="67"/>
      <c r="BA72" s="67"/>
      <c r="BB72" s="64"/>
      <c r="BC72" s="6"/>
      <c r="BD72" s="6"/>
    </row>
    <row r="73" spans="1:56" ht="11.85" customHeight="1" x14ac:dyDescent="0.5">
      <c r="A73" s="22" t="s">
        <v>13</v>
      </c>
      <c r="B73" s="23">
        <f t="shared" ref="B73:P73" si="76">+B13-B43</f>
        <v>-24634</v>
      </c>
      <c r="C73" s="23">
        <f t="shared" si="76"/>
        <v>-17733.399999999994</v>
      </c>
      <c r="D73" s="23">
        <f t="shared" si="76"/>
        <v>-25605.699999999997</v>
      </c>
      <c r="E73" s="23">
        <f t="shared" si="76"/>
        <v>-28516.900000000009</v>
      </c>
      <c r="F73" s="23">
        <f t="shared" si="76"/>
        <v>-34643.5</v>
      </c>
      <c r="G73" s="23">
        <f t="shared" si="76"/>
        <v>-29385.08</v>
      </c>
      <c r="H73" s="23">
        <f t="shared" si="76"/>
        <v>37686.869999999995</v>
      </c>
      <c r="I73" s="23">
        <f t="shared" si="76"/>
        <v>5245.390000000014</v>
      </c>
      <c r="J73" s="23">
        <f t="shared" si="76"/>
        <v>2250.9700000000012</v>
      </c>
      <c r="K73" s="23">
        <f t="shared" si="76"/>
        <v>30393.559999999998</v>
      </c>
      <c r="L73" s="23">
        <f t="shared" si="76"/>
        <v>20568.449999999983</v>
      </c>
      <c r="M73" s="23">
        <f t="shared" si="76"/>
        <v>30500.99000000002</v>
      </c>
      <c r="N73" s="23">
        <f t="shared" si="76"/>
        <v>4780.4400000000023</v>
      </c>
      <c r="O73" s="23">
        <f t="shared" si="76"/>
        <v>-73235.600000000035</v>
      </c>
      <c r="P73" s="23">
        <f t="shared" si="76"/>
        <v>-21091.180000000051</v>
      </c>
      <c r="Q73" s="23">
        <f>+Q13-Q43</f>
        <v>24330.100000000035</v>
      </c>
      <c r="R73" s="23">
        <f>+R13-R43</f>
        <v>11831.679999999993</v>
      </c>
      <c r="S73" s="23">
        <f>+S13-S43</f>
        <v>27595.64212199999</v>
      </c>
      <c r="T73" s="23">
        <f>+T13-T43</f>
        <v>65831.789999999979</v>
      </c>
      <c r="U73" s="23">
        <f>+U13-U43</f>
        <v>5661.7492739999434</v>
      </c>
      <c r="V73" s="23">
        <f t="shared" si="74"/>
        <v>-27652.810000000056</v>
      </c>
      <c r="W73" s="23">
        <f t="shared" si="74"/>
        <v>-63877.199999999953</v>
      </c>
      <c r="X73" s="23">
        <f t="shared" si="74"/>
        <v>46741.330000000075</v>
      </c>
      <c r="Y73" s="23">
        <f t="shared" si="74"/>
        <v>-2131.3499999999767</v>
      </c>
      <c r="Z73" s="23">
        <f t="shared" si="66"/>
        <v>64170.609999999986</v>
      </c>
      <c r="AA73" s="23">
        <f t="shared" si="66"/>
        <v>57440.237251000013</v>
      </c>
      <c r="AB73" s="23">
        <f t="shared" si="66"/>
        <v>48153.380000000005</v>
      </c>
      <c r="AC73" s="23">
        <f t="shared" si="66"/>
        <v>93744.564314999967</v>
      </c>
      <c r="AD73" s="61"/>
      <c r="AE73" s="62">
        <f t="shared" si="67"/>
        <v>-28.012503044572568</v>
      </c>
      <c r="AF73" s="62">
        <f t="shared" si="67"/>
        <v>44.392502283826033</v>
      </c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28">
        <f t="shared" si="68"/>
        <v>-51.370195765738835</v>
      </c>
      <c r="AV73" s="65">
        <f t="shared" si="68"/>
        <v>133.23519670917406</v>
      </c>
      <c r="AW73" s="64"/>
      <c r="AX73" s="64"/>
      <c r="AY73" s="67"/>
      <c r="AZ73" s="67"/>
      <c r="BA73" s="67"/>
      <c r="BB73" s="67"/>
      <c r="BC73" s="6"/>
      <c r="BD73" s="6"/>
    </row>
    <row r="74" spans="1:56" ht="11.85" customHeight="1" x14ac:dyDescent="0.5">
      <c r="A74" s="39" t="s">
        <v>14</v>
      </c>
      <c r="B74" s="35">
        <f t="shared" ref="B74:W74" si="77">+B69+B71+B73</f>
        <v>-57076.400000000009</v>
      </c>
      <c r="C74" s="35">
        <f t="shared" si="77"/>
        <v>-70696.899999999994</v>
      </c>
      <c r="D74" s="35">
        <f t="shared" si="77"/>
        <v>-62812.5</v>
      </c>
      <c r="E74" s="35">
        <f t="shared" si="77"/>
        <v>-91454.200000000012</v>
      </c>
      <c r="F74" s="35">
        <f t="shared" si="77"/>
        <v>-125923.2</v>
      </c>
      <c r="G74" s="35">
        <f t="shared" si="77"/>
        <v>-82385.330000000016</v>
      </c>
      <c r="H74" s="35">
        <f t="shared" si="77"/>
        <v>97919.629999999976</v>
      </c>
      <c r="I74" s="35">
        <f t="shared" si="77"/>
        <v>75348.410000000018</v>
      </c>
      <c r="J74" s="35">
        <f t="shared" si="77"/>
        <v>40528.299999999988</v>
      </c>
      <c r="K74" s="35">
        <f t="shared" si="77"/>
        <v>44120.160000000003</v>
      </c>
      <c r="L74" s="35">
        <f t="shared" si="77"/>
        <v>34922.659999999974</v>
      </c>
      <c r="M74" s="35">
        <f t="shared" si="77"/>
        <v>66673.600000000035</v>
      </c>
      <c r="N74" s="35">
        <f t="shared" si="77"/>
        <v>-7203.3599999999278</v>
      </c>
      <c r="O74" s="35">
        <f t="shared" si="77"/>
        <v>-200012.73000000004</v>
      </c>
      <c r="P74" s="35">
        <f t="shared" si="77"/>
        <v>-75414.150000000023</v>
      </c>
      <c r="Q74" s="35">
        <f t="shared" si="77"/>
        <v>36501.640000000072</v>
      </c>
      <c r="R74" s="35">
        <f t="shared" si="77"/>
        <v>13905.669999999984</v>
      </c>
      <c r="S74" s="35">
        <f t="shared" si="77"/>
        <v>126816.55417900003</v>
      </c>
      <c r="T74" s="35">
        <f t="shared" si="77"/>
        <v>103611.60821299994</v>
      </c>
      <c r="U74" s="35">
        <f t="shared" si="77"/>
        <v>-46879.245836000016</v>
      </c>
      <c r="V74" s="35">
        <f>+V69+V71+V73</f>
        <v>-202618.03000000009</v>
      </c>
      <c r="W74" s="35">
        <f t="shared" si="77"/>
        <v>-281118.07</v>
      </c>
      <c r="X74" s="35">
        <f t="shared" si="74"/>
        <v>-36211.799999999814</v>
      </c>
      <c r="Y74" s="35">
        <f t="shared" si="74"/>
        <v>45638.220000000205</v>
      </c>
      <c r="Z74" s="35">
        <f t="shared" si="66"/>
        <v>135172.67000000016</v>
      </c>
      <c r="AA74" s="35">
        <f t="shared" si="66"/>
        <v>87095.557632000186</v>
      </c>
      <c r="AB74" s="35">
        <f t="shared" si="66"/>
        <v>41165.790000000037</v>
      </c>
      <c r="AC74" s="35">
        <f t="shared" si="66"/>
        <v>36184.81221299991</v>
      </c>
      <c r="AD74" s="68"/>
      <c r="AE74" s="69">
        <f t="shared" si="67"/>
        <v>23.863628399828961</v>
      </c>
      <c r="AF74" s="69">
        <f t="shared" si="67"/>
        <v>-11.152398478575432</v>
      </c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4"/>
      <c r="AS74" s="4"/>
      <c r="AT74" s="4"/>
      <c r="AU74" s="38">
        <f t="shared" si="68"/>
        <v>-61.903985683931026</v>
      </c>
      <c r="AV74" s="74">
        <f t="shared" si="68"/>
        <v>811.9773026326684</v>
      </c>
      <c r="AW74" s="70"/>
      <c r="AX74" s="70"/>
      <c r="AY74" s="70"/>
      <c r="AZ74" s="70"/>
      <c r="BA74" s="67"/>
      <c r="BB74" s="70"/>
      <c r="BC74" s="6"/>
      <c r="BD74" s="6"/>
    </row>
    <row r="75" spans="1:56" ht="9.75" customHeight="1" x14ac:dyDescent="0.5">
      <c r="A75" s="39" t="s">
        <v>15</v>
      </c>
      <c r="B75" s="35">
        <f t="shared" ref="B75:W75" si="78">+B68+B69+B71+B73</f>
        <v>-102501.70000000001</v>
      </c>
      <c r="C75" s="35">
        <f t="shared" si="78"/>
        <v>-142052</v>
      </c>
      <c r="D75" s="35">
        <f t="shared" si="78"/>
        <v>-122039.4</v>
      </c>
      <c r="E75" s="35">
        <f t="shared" si="78"/>
        <v>-174623.7</v>
      </c>
      <c r="F75" s="35">
        <f t="shared" si="78"/>
        <v>-239008.8</v>
      </c>
      <c r="G75" s="35">
        <f t="shared" si="78"/>
        <v>-173743.34000000003</v>
      </c>
      <c r="H75" s="35">
        <f t="shared" si="78"/>
        <v>228997.34999999998</v>
      </c>
      <c r="I75" s="35">
        <f t="shared" si="78"/>
        <v>132608.69</v>
      </c>
      <c r="J75" s="35">
        <f t="shared" si="78"/>
        <v>136487.87999999998</v>
      </c>
      <c r="K75" s="35">
        <f t="shared" si="78"/>
        <v>39918.930000000022</v>
      </c>
      <c r="L75" s="35">
        <f t="shared" si="78"/>
        <v>64685.649999999994</v>
      </c>
      <c r="M75" s="35">
        <f t="shared" si="78"/>
        <v>119736.91000000006</v>
      </c>
      <c r="N75" s="35">
        <f t="shared" si="78"/>
        <v>5051.3100000000559</v>
      </c>
      <c r="O75" s="35">
        <f t="shared" si="78"/>
        <v>-318033.25</v>
      </c>
      <c r="P75" s="35">
        <f t="shared" si="78"/>
        <v>-105034.25</v>
      </c>
      <c r="Q75" s="35">
        <f t="shared" si="78"/>
        <v>150069.93000000011</v>
      </c>
      <c r="R75" s="35">
        <f t="shared" si="78"/>
        <v>-12051.190000000061</v>
      </c>
      <c r="S75" s="35">
        <f t="shared" si="78"/>
        <v>359467.73884000006</v>
      </c>
      <c r="T75" s="35">
        <f t="shared" si="78"/>
        <v>125637.97144099989</v>
      </c>
      <c r="U75" s="35">
        <f t="shared" si="78"/>
        <v>-29612.864073000033</v>
      </c>
      <c r="V75" s="35">
        <f>+V68+V69+V71+V73</f>
        <v>-398450.27</v>
      </c>
      <c r="W75" s="35">
        <f t="shared" si="78"/>
        <v>-572249.80000000005</v>
      </c>
      <c r="X75" s="35">
        <f t="shared" si="74"/>
        <v>-41454.330000000075</v>
      </c>
      <c r="Y75" s="35">
        <f t="shared" si="74"/>
        <v>73410.459999999497</v>
      </c>
      <c r="Z75" s="35">
        <f t="shared" si="66"/>
        <v>408796.75999999978</v>
      </c>
      <c r="AA75" s="35">
        <f t="shared" si="66"/>
        <v>216663.10145700071</v>
      </c>
      <c r="AB75" s="35">
        <f t="shared" si="66"/>
        <v>96298.39000000013</v>
      </c>
      <c r="AC75" s="35">
        <f t="shared" si="66"/>
        <v>69067.782574000768</v>
      </c>
      <c r="AD75" s="68"/>
      <c r="AE75" s="69">
        <f t="shared" si="67"/>
        <v>38.585018589935572</v>
      </c>
      <c r="AF75" s="69">
        <f t="shared" si="67"/>
        <v>-14.088221214766428</v>
      </c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38">
        <f t="shared" si="68"/>
        <v>-108.03038290215771</v>
      </c>
      <c r="AV75" s="71">
        <f t="shared" si="68"/>
        <v>-3082.8401912176159</v>
      </c>
      <c r="AW75" s="70"/>
      <c r="AX75" s="70"/>
      <c r="AY75" s="70"/>
      <c r="AZ75" s="70"/>
      <c r="BA75" s="67"/>
      <c r="BB75" s="70"/>
      <c r="BC75" s="6"/>
      <c r="BD75" s="6"/>
    </row>
    <row r="76" spans="1:56" ht="11.85" customHeight="1" x14ac:dyDescent="0.5">
      <c r="A76" s="22" t="s">
        <v>16</v>
      </c>
      <c r="B76" s="23">
        <f t="shared" ref="B76:W80" si="79">+B16-B46</f>
        <v>-19510.899999999994</v>
      </c>
      <c r="C76" s="23">
        <f t="shared" si="79"/>
        <v>-14734.399999999994</v>
      </c>
      <c r="D76" s="23">
        <f t="shared" si="79"/>
        <v>-17916.300000000003</v>
      </c>
      <c r="E76" s="23">
        <f t="shared" si="79"/>
        <v>-37540</v>
      </c>
      <c r="F76" s="23">
        <f t="shared" si="79"/>
        <v>-40273.199999999997</v>
      </c>
      <c r="G76" s="23">
        <f t="shared" si="79"/>
        <v>-19463.610000000015</v>
      </c>
      <c r="H76" s="23">
        <f t="shared" si="79"/>
        <v>38819.01999999999</v>
      </c>
      <c r="I76" s="23">
        <f t="shared" si="79"/>
        <v>38166.720000000001</v>
      </c>
      <c r="J76" s="23">
        <f t="shared" si="79"/>
        <v>32426.239999999991</v>
      </c>
      <c r="K76" s="23">
        <f t="shared" si="79"/>
        <v>-7112.640000000014</v>
      </c>
      <c r="L76" s="23">
        <f t="shared" si="79"/>
        <v>-9414.0800000000163</v>
      </c>
      <c r="M76" s="23">
        <f t="shared" si="79"/>
        <v>-1262.9400000000023</v>
      </c>
      <c r="N76" s="23">
        <f t="shared" si="79"/>
        <v>981.35999999998603</v>
      </c>
      <c r="O76" s="23">
        <f t="shared" si="79"/>
        <v>-4584.9799999999814</v>
      </c>
      <c r="P76" s="23">
        <f t="shared" si="79"/>
        <v>-11284.240000000049</v>
      </c>
      <c r="Q76" s="23">
        <f t="shared" si="79"/>
        <v>9001.4899999999907</v>
      </c>
      <c r="R76" s="23">
        <f t="shared" si="79"/>
        <v>-29583.729999999981</v>
      </c>
      <c r="S76" s="23">
        <f t="shared" si="79"/>
        <v>21691.303354000032</v>
      </c>
      <c r="T76" s="23">
        <f t="shared" si="79"/>
        <v>-39798.320000000007</v>
      </c>
      <c r="U76" s="23">
        <f t="shared" si="79"/>
        <v>45503.459999999963</v>
      </c>
      <c r="V76" s="23">
        <f t="shared" si="79"/>
        <v>-63200.730000000098</v>
      </c>
      <c r="W76" s="23">
        <f t="shared" si="79"/>
        <v>-54791.939999999944</v>
      </c>
      <c r="X76" s="23">
        <f t="shared" si="74"/>
        <v>-43143.150000000023</v>
      </c>
      <c r="Y76" s="23">
        <f t="shared" si="74"/>
        <v>18377.899999999907</v>
      </c>
      <c r="Z76" s="23">
        <f t="shared" si="66"/>
        <v>27683.679999999935</v>
      </c>
      <c r="AA76" s="23">
        <f t="shared" si="66"/>
        <v>-10641.659289999981</v>
      </c>
      <c r="AB76" s="23">
        <f t="shared" si="66"/>
        <v>-22213.160000000033</v>
      </c>
      <c r="AC76" s="23">
        <f t="shared" si="66"/>
        <v>-5704.2315110000782</v>
      </c>
      <c r="AD76" s="61"/>
      <c r="AE76" s="62">
        <f t="shared" si="67"/>
        <v>-24.481187438816253</v>
      </c>
      <c r="AF76" s="62">
        <f t="shared" si="67"/>
        <v>21.595042892822303</v>
      </c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73">
        <f t="shared" si="68"/>
        <v>-428.65370066511224</v>
      </c>
      <c r="AV76" s="65">
        <f t="shared" si="68"/>
        <v>-173.32173243198218</v>
      </c>
      <c r="AW76" s="64"/>
      <c r="AX76" s="64"/>
      <c r="AY76" s="64"/>
      <c r="AZ76" s="64"/>
      <c r="BA76" s="67"/>
      <c r="BB76" s="64"/>
      <c r="BC76" s="6"/>
      <c r="BD76" s="6"/>
    </row>
    <row r="77" spans="1:56" ht="12.75" hidden="1" customHeight="1" x14ac:dyDescent="0.5">
      <c r="A77" s="43" t="s">
        <v>17</v>
      </c>
      <c r="B77" s="35">
        <f t="shared" ref="B77:U77" si="80">+B75+B76</f>
        <v>-122012.6</v>
      </c>
      <c r="C77" s="35">
        <f t="shared" si="80"/>
        <v>-156786.4</v>
      </c>
      <c r="D77" s="35">
        <f t="shared" si="80"/>
        <v>-139955.70000000001</v>
      </c>
      <c r="E77" s="35">
        <f t="shared" si="80"/>
        <v>-212163.7</v>
      </c>
      <c r="F77" s="35">
        <f t="shared" si="80"/>
        <v>-279282</v>
      </c>
      <c r="G77" s="35">
        <f t="shared" si="80"/>
        <v>-193206.95000000004</v>
      </c>
      <c r="H77" s="35">
        <f t="shared" si="80"/>
        <v>267816.37</v>
      </c>
      <c r="I77" s="35">
        <f t="shared" si="80"/>
        <v>170775.41</v>
      </c>
      <c r="J77" s="35">
        <f t="shared" si="80"/>
        <v>168914.11999999997</v>
      </c>
      <c r="K77" s="35">
        <f t="shared" si="80"/>
        <v>32806.290000000008</v>
      </c>
      <c r="L77" s="35">
        <f t="shared" si="80"/>
        <v>55271.569999999978</v>
      </c>
      <c r="M77" s="35">
        <f t="shared" si="80"/>
        <v>118473.97000000006</v>
      </c>
      <c r="N77" s="35">
        <f t="shared" si="80"/>
        <v>6032.6700000000419</v>
      </c>
      <c r="O77" s="35">
        <f t="shared" si="80"/>
        <v>-322618.23</v>
      </c>
      <c r="P77" s="35">
        <f t="shared" si="80"/>
        <v>-116318.49000000005</v>
      </c>
      <c r="Q77" s="35">
        <f t="shared" si="80"/>
        <v>159071.4200000001</v>
      </c>
      <c r="R77" s="35">
        <f t="shared" si="80"/>
        <v>-41634.920000000042</v>
      </c>
      <c r="S77" s="35">
        <f t="shared" si="80"/>
        <v>381159.0421940001</v>
      </c>
      <c r="T77" s="35">
        <f t="shared" si="80"/>
        <v>85839.651440999878</v>
      </c>
      <c r="U77" s="35">
        <f t="shared" si="80"/>
        <v>15890.595926999929</v>
      </c>
      <c r="V77" s="23">
        <f t="shared" si="79"/>
        <v>-461425.51000000071</v>
      </c>
      <c r="W77" s="23">
        <f t="shared" si="79"/>
        <v>-627041.74000000022</v>
      </c>
      <c r="X77" s="23">
        <f t="shared" si="74"/>
        <v>-84597.479999999516</v>
      </c>
      <c r="Y77" s="23">
        <f t="shared" si="74"/>
        <v>91788.359999999404</v>
      </c>
      <c r="Z77" s="23">
        <f t="shared" si="66"/>
        <v>436480.43999999948</v>
      </c>
      <c r="AA77" s="23">
        <f t="shared" si="66"/>
        <v>206021.44216700085</v>
      </c>
      <c r="AB77" s="23">
        <f t="shared" si="66"/>
        <v>74085.230000000447</v>
      </c>
      <c r="AC77" s="35">
        <f t="shared" si="66"/>
        <v>63363.551063001156</v>
      </c>
      <c r="AD77" s="68"/>
      <c r="AE77" s="69">
        <f t="shared" si="67"/>
        <v>28.500171293784394</v>
      </c>
      <c r="AF77" s="69">
        <f t="shared" si="67"/>
        <v>-10.734795875152425</v>
      </c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38">
        <f t="shared" si="68"/>
        <v>-126.17372749925791</v>
      </c>
      <c r="AV77" s="77">
        <f t="shared" si="68"/>
        <v>-1015.4792231953363</v>
      </c>
      <c r="AW77" s="70"/>
      <c r="AX77" s="70"/>
      <c r="AY77" s="64"/>
      <c r="AZ77" s="64"/>
      <c r="BA77" s="67"/>
      <c r="BB77" s="64"/>
      <c r="BC77" s="6"/>
      <c r="BD77" s="6"/>
    </row>
    <row r="78" spans="1:56" ht="12.75" customHeight="1" x14ac:dyDescent="0.5">
      <c r="A78" s="22" t="s">
        <v>18</v>
      </c>
      <c r="B78" s="23">
        <f t="shared" ref="B78:P78" si="81">+B18-B48</f>
        <v>-20421.400000000009</v>
      </c>
      <c r="C78" s="23">
        <f t="shared" si="81"/>
        <v>-11554.599999999991</v>
      </c>
      <c r="D78" s="23">
        <f t="shared" si="81"/>
        <v>-24315.699999999997</v>
      </c>
      <c r="E78" s="23">
        <f t="shared" si="81"/>
        <v>-36228.899999999994</v>
      </c>
      <c r="F78" s="23">
        <f t="shared" si="81"/>
        <v>-37127.800000000003</v>
      </c>
      <c r="G78" s="23">
        <f t="shared" si="81"/>
        <v>-5347.4599999999919</v>
      </c>
      <c r="H78" s="23">
        <f t="shared" si="81"/>
        <v>38244.889999999985</v>
      </c>
      <c r="I78" s="23">
        <f t="shared" si="81"/>
        <v>29035.217405000003</v>
      </c>
      <c r="J78" s="23">
        <f t="shared" si="81"/>
        <v>16049.570000000007</v>
      </c>
      <c r="K78" s="23">
        <f t="shared" si="81"/>
        <v>27677.679999999993</v>
      </c>
      <c r="L78" s="23">
        <f t="shared" si="81"/>
        <v>8093.4499999999825</v>
      </c>
      <c r="M78" s="23">
        <f t="shared" si="81"/>
        <v>6441.7600000000093</v>
      </c>
      <c r="N78" s="23">
        <f t="shared" si="81"/>
        <v>-10794.660000000033</v>
      </c>
      <c r="O78" s="23">
        <f t="shared" si="81"/>
        <v>-1881.1999999999534</v>
      </c>
      <c r="P78" s="23">
        <f t="shared" si="81"/>
        <v>7052.1300000000047</v>
      </c>
      <c r="Q78" s="23">
        <f>+Q18-Q48</f>
        <v>25740.929999999993</v>
      </c>
      <c r="R78" s="23">
        <f>+R18-R48</f>
        <v>-18933.04999999993</v>
      </c>
      <c r="S78" s="23">
        <f>+S18-S48</f>
        <v>65991.542948000017</v>
      </c>
      <c r="T78" s="23">
        <f>+T18-T48</f>
        <v>10368.039999999979</v>
      </c>
      <c r="U78" s="23">
        <f>+U18-U48</f>
        <v>-54541.823407000047</v>
      </c>
      <c r="V78" s="23">
        <f t="shared" si="79"/>
        <v>-48795.75</v>
      </c>
      <c r="W78" s="23">
        <f t="shared" si="79"/>
        <v>-16309.720000000088</v>
      </c>
      <c r="X78" s="23">
        <f t="shared" si="74"/>
        <v>29488.359999999986</v>
      </c>
      <c r="Y78" s="23">
        <f t="shared" si="74"/>
        <v>17859.369999999995</v>
      </c>
      <c r="Z78" s="23">
        <f t="shared" si="66"/>
        <v>65677.310000000056</v>
      </c>
      <c r="AA78" s="23">
        <f t="shared" si="66"/>
        <v>69768.612181000062</v>
      </c>
      <c r="AB78" s="23">
        <f t="shared" si="66"/>
        <v>-24570.489999999991</v>
      </c>
      <c r="AC78" s="23">
        <f>+AC18-AC48</f>
        <v>54075.679999999935</v>
      </c>
      <c r="AD78" s="61"/>
      <c r="AE78" s="62">
        <f t="shared" si="67"/>
        <v>-43.419158333904697</v>
      </c>
      <c r="AF78" s="62">
        <f t="shared" si="67"/>
        <v>110.44172883526922</v>
      </c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28">
        <f t="shared" si="68"/>
        <v>-173.55231532038638</v>
      </c>
      <c r="AV78" s="65">
        <f t="shared" si="68"/>
        <v>-448.55209777611248</v>
      </c>
      <c r="AW78" s="64"/>
      <c r="AX78" s="64"/>
      <c r="AY78" s="78"/>
      <c r="AZ78" s="78"/>
      <c r="BA78" s="67"/>
      <c r="BB78" s="64"/>
      <c r="BC78" s="6"/>
      <c r="BD78" s="6"/>
    </row>
    <row r="79" spans="1:56" ht="14.25" hidden="1" customHeight="1" x14ac:dyDescent="0.5">
      <c r="A79" s="43" t="s">
        <v>19</v>
      </c>
      <c r="B79" s="35">
        <f>B78+B77</f>
        <v>-142434</v>
      </c>
      <c r="C79" s="35">
        <f t="shared" ref="C79:U79" si="82">C78+C77</f>
        <v>-168341</v>
      </c>
      <c r="D79" s="35">
        <f t="shared" si="82"/>
        <v>-164271.40000000002</v>
      </c>
      <c r="E79" s="35">
        <f t="shared" si="82"/>
        <v>-248392.6</v>
      </c>
      <c r="F79" s="35">
        <f t="shared" si="82"/>
        <v>-316409.8</v>
      </c>
      <c r="G79" s="35">
        <f t="shared" si="82"/>
        <v>-198554.41000000003</v>
      </c>
      <c r="H79" s="35">
        <f t="shared" si="82"/>
        <v>306061.26</v>
      </c>
      <c r="I79" s="35">
        <f t="shared" si="82"/>
        <v>199810.62740500001</v>
      </c>
      <c r="J79" s="35">
        <f t="shared" si="82"/>
        <v>184963.68999999997</v>
      </c>
      <c r="K79" s="35">
        <f t="shared" si="82"/>
        <v>60483.97</v>
      </c>
      <c r="L79" s="35">
        <f t="shared" si="82"/>
        <v>63365.01999999996</v>
      </c>
      <c r="M79" s="35">
        <f t="shared" si="82"/>
        <v>124915.73000000007</v>
      </c>
      <c r="N79" s="35">
        <f t="shared" si="82"/>
        <v>-4761.9899999999907</v>
      </c>
      <c r="O79" s="35">
        <f t="shared" si="82"/>
        <v>-324499.42999999993</v>
      </c>
      <c r="P79" s="35">
        <f t="shared" si="82"/>
        <v>-109266.36000000004</v>
      </c>
      <c r="Q79" s="35">
        <f t="shared" si="82"/>
        <v>184812.35000000009</v>
      </c>
      <c r="R79" s="35">
        <f t="shared" si="82"/>
        <v>-60567.969999999972</v>
      </c>
      <c r="S79" s="35">
        <f t="shared" si="82"/>
        <v>447150.58514200011</v>
      </c>
      <c r="T79" s="35">
        <f t="shared" si="82"/>
        <v>96207.691440999857</v>
      </c>
      <c r="U79" s="35">
        <f t="shared" si="82"/>
        <v>-38651.227480000118</v>
      </c>
      <c r="V79" s="23">
        <f t="shared" si="79"/>
        <v>-510221.23000000045</v>
      </c>
      <c r="W79" s="23">
        <f t="shared" si="79"/>
        <v>-643351.46</v>
      </c>
      <c r="X79" s="23">
        <f t="shared" si="74"/>
        <v>-55109.11999999918</v>
      </c>
      <c r="Y79" s="23">
        <f t="shared" si="74"/>
        <v>109647.72999999952</v>
      </c>
      <c r="Z79" s="23">
        <f t="shared" si="66"/>
        <v>502157.74999999907</v>
      </c>
      <c r="AA79" s="23">
        <f t="shared" si="66"/>
        <v>275790.05434800126</v>
      </c>
      <c r="AB79" s="23">
        <f t="shared" si="66"/>
        <v>49514.740000000224</v>
      </c>
      <c r="AC79" s="23">
        <f t="shared" si="66"/>
        <v>117439.23106300179</v>
      </c>
      <c r="AD79" s="68"/>
      <c r="AE79" s="69">
        <f>((C79/B79)-1)*100</f>
        <v>18.188775152000215</v>
      </c>
      <c r="AF79" s="69">
        <f>((D79/C79)-1)*100</f>
        <v>-2.4174740556370589</v>
      </c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38">
        <f t="shared" si="68"/>
        <v>-132.77268537519268</v>
      </c>
      <c r="AV79" s="79">
        <f t="shared" si="68"/>
        <v>-838.26245974894039</v>
      </c>
      <c r="AW79" s="70"/>
      <c r="AX79" s="70"/>
      <c r="AY79" s="78"/>
      <c r="AZ79" s="78"/>
      <c r="BA79" s="67"/>
      <c r="BB79" s="64"/>
      <c r="BC79" s="6"/>
      <c r="BD79" s="6"/>
    </row>
    <row r="80" spans="1:56" ht="12.75" customHeight="1" x14ac:dyDescent="0.5">
      <c r="A80" s="22" t="s">
        <v>20</v>
      </c>
      <c r="B80" s="23">
        <f t="shared" ref="B80:P80" si="83">+B20-B50</f>
        <v>-15695.300000000003</v>
      </c>
      <c r="C80" s="23">
        <f t="shared" si="83"/>
        <v>-9514.5</v>
      </c>
      <c r="D80" s="23">
        <f t="shared" si="83"/>
        <v>-10554.400000000009</v>
      </c>
      <c r="E80" s="23">
        <f t="shared" si="83"/>
        <v>-11739.900000000009</v>
      </c>
      <c r="F80" s="23">
        <f t="shared" si="83"/>
        <v>-26217.399999999994</v>
      </c>
      <c r="G80" s="23">
        <f t="shared" si="83"/>
        <v>5282.1100000000151</v>
      </c>
      <c r="H80" s="23">
        <f t="shared" si="83"/>
        <v>51257.91</v>
      </c>
      <c r="I80" s="23">
        <f t="shared" si="83"/>
        <v>28411.5</v>
      </c>
      <c r="J80" s="23">
        <f t="shared" si="83"/>
        <v>26993.589999999997</v>
      </c>
      <c r="K80" s="23">
        <f t="shared" si="83"/>
        <v>18507.319999999978</v>
      </c>
      <c r="L80" s="23">
        <f t="shared" si="83"/>
        <v>32353.849999999977</v>
      </c>
      <c r="M80" s="23">
        <f t="shared" si="83"/>
        <v>29539.030000000028</v>
      </c>
      <c r="N80" s="23">
        <f t="shared" si="83"/>
        <v>18091.440000000002</v>
      </c>
      <c r="O80" s="23">
        <f t="shared" si="83"/>
        <v>29052.340000000026</v>
      </c>
      <c r="P80" s="23">
        <f t="shared" si="83"/>
        <v>52724.210000000021</v>
      </c>
      <c r="Q80" s="23">
        <f>+Q20-Q50</f>
        <v>74490.760000000009</v>
      </c>
      <c r="R80" s="23">
        <f>+R20-R50</f>
        <v>13532.890000000014</v>
      </c>
      <c r="S80" s="23">
        <f>+S20-S50</f>
        <v>61977.46234800003</v>
      </c>
      <c r="T80" s="23">
        <f>+T20-T50</f>
        <v>86714.369999999937</v>
      </c>
      <c r="U80" s="23">
        <f>+U20-U50</f>
        <v>-23893.34018900001</v>
      </c>
      <c r="V80" s="23">
        <f t="shared" si="79"/>
        <v>16660.449999999953</v>
      </c>
      <c r="W80" s="23">
        <f t="shared" si="79"/>
        <v>2961.6399999998976</v>
      </c>
      <c r="X80" s="23">
        <f t="shared" si="74"/>
        <v>-65369.230000000098</v>
      </c>
      <c r="Y80" s="23">
        <f t="shared" si="74"/>
        <v>92358.770000000019</v>
      </c>
      <c r="Z80" s="23">
        <f t="shared" ref="Z80:AB90" si="84">+Z20-Z50</f>
        <v>82859.62</v>
      </c>
      <c r="AA80" s="23">
        <f t="shared" si="84"/>
        <v>105950.93322500004</v>
      </c>
      <c r="AB80" s="23">
        <f>+AB20-AB50</f>
        <v>14592.039999999921</v>
      </c>
      <c r="AC80" s="23">
        <f>+AC20-AC50</f>
        <v>30535.5</v>
      </c>
      <c r="AD80" s="61"/>
      <c r="AE80" s="62">
        <f t="shared" si="67"/>
        <v>-39.379941766006397</v>
      </c>
      <c r="AF80" s="62">
        <f t="shared" si="67"/>
        <v>10.92963371695841</v>
      </c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4"/>
      <c r="AS80" s="4"/>
      <c r="AT80" s="4"/>
      <c r="AU80" s="28">
        <f t="shared" ref="AU80:AV90" si="85">((R80/Q80)-1)*100</f>
        <v>-81.832793758581587</v>
      </c>
      <c r="AV80" s="65">
        <f t="shared" si="85"/>
        <v>357.9765471233415</v>
      </c>
      <c r="AW80" s="64"/>
      <c r="AX80" s="64"/>
      <c r="AY80" s="78"/>
      <c r="AZ80" s="78"/>
      <c r="BA80" s="67"/>
      <c r="BB80" s="64"/>
      <c r="BC80" s="6"/>
      <c r="BD80" s="6"/>
    </row>
    <row r="81" spans="1:56" ht="11.85" customHeight="1" x14ac:dyDescent="0.5">
      <c r="A81" s="39" t="s">
        <v>21</v>
      </c>
      <c r="B81" s="35">
        <f t="shared" ref="B81:Z81" si="86">+B76+B78+B80</f>
        <v>-55627.600000000006</v>
      </c>
      <c r="C81" s="35">
        <f t="shared" si="86"/>
        <v>-35803.499999999985</v>
      </c>
      <c r="D81" s="35">
        <f t="shared" si="86"/>
        <v>-52786.400000000009</v>
      </c>
      <c r="E81" s="35">
        <f t="shared" si="86"/>
        <v>-85508.800000000003</v>
      </c>
      <c r="F81" s="35">
        <f t="shared" si="86"/>
        <v>-103618.4</v>
      </c>
      <c r="G81" s="35">
        <f t="shared" si="86"/>
        <v>-19528.959999999992</v>
      </c>
      <c r="H81" s="35">
        <f t="shared" si="86"/>
        <v>128321.81999999998</v>
      </c>
      <c r="I81" s="35">
        <f t="shared" si="86"/>
        <v>95613.437405000004</v>
      </c>
      <c r="J81" s="35">
        <f t="shared" si="86"/>
        <v>75469.399999999994</v>
      </c>
      <c r="K81" s="35">
        <f t="shared" si="86"/>
        <v>39072.359999999957</v>
      </c>
      <c r="L81" s="35">
        <f t="shared" si="86"/>
        <v>31033.219999999943</v>
      </c>
      <c r="M81" s="35">
        <f t="shared" si="86"/>
        <v>34717.850000000035</v>
      </c>
      <c r="N81" s="35">
        <f t="shared" si="86"/>
        <v>8278.1399999999558</v>
      </c>
      <c r="O81" s="35">
        <f t="shared" si="86"/>
        <v>22586.160000000091</v>
      </c>
      <c r="P81" s="35">
        <f t="shared" si="86"/>
        <v>48492.099999999977</v>
      </c>
      <c r="Q81" s="35">
        <f t="shared" si="86"/>
        <v>109233.18</v>
      </c>
      <c r="R81" s="35">
        <f t="shared" si="86"/>
        <v>-34983.889999999898</v>
      </c>
      <c r="S81" s="35">
        <f t="shared" si="86"/>
        <v>149660.30865000008</v>
      </c>
      <c r="T81" s="35">
        <f t="shared" si="86"/>
        <v>57284.089999999909</v>
      </c>
      <c r="U81" s="35">
        <f t="shared" si="86"/>
        <v>-32931.703596000094</v>
      </c>
      <c r="V81" s="35">
        <f t="shared" si="86"/>
        <v>-95336.030000000144</v>
      </c>
      <c r="W81" s="35">
        <f t="shared" si="86"/>
        <v>-68140.020000000135</v>
      </c>
      <c r="X81" s="35">
        <f t="shared" si="86"/>
        <v>-79024.020000000135</v>
      </c>
      <c r="Y81" s="35">
        <f t="shared" si="86"/>
        <v>128596.03999999992</v>
      </c>
      <c r="Z81" s="35">
        <f t="shared" si="86"/>
        <v>176220.61</v>
      </c>
      <c r="AA81" s="35">
        <f t="shared" si="84"/>
        <v>165077.88611599989</v>
      </c>
      <c r="AB81" s="35">
        <f>+AB21-AB51</f>
        <v>-32191.610000000102</v>
      </c>
      <c r="AC81" s="35">
        <f>+AC21-AC51</f>
        <v>78906.948489000089</v>
      </c>
      <c r="AD81" s="68"/>
      <c r="AE81" s="69">
        <f t="shared" si="67"/>
        <v>-35.637165723489815</v>
      </c>
      <c r="AF81" s="69">
        <f t="shared" si="67"/>
        <v>47.433630790285953</v>
      </c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4"/>
      <c r="AS81" s="4"/>
      <c r="AT81" s="4"/>
      <c r="AU81" s="38">
        <f t="shared" si="85"/>
        <v>-132.02679808461119</v>
      </c>
      <c r="AV81" s="79">
        <f t="shared" si="85"/>
        <v>-527.79779106897638</v>
      </c>
      <c r="AW81" s="70"/>
      <c r="AX81" s="70"/>
      <c r="AY81" s="70"/>
      <c r="AZ81" s="70"/>
      <c r="BA81" s="67"/>
      <c r="BB81" s="70"/>
      <c r="BC81" s="6"/>
      <c r="BD81" s="6"/>
    </row>
    <row r="82" spans="1:56" ht="11.25" customHeight="1" x14ac:dyDescent="0.5">
      <c r="A82" s="43" t="s">
        <v>22</v>
      </c>
      <c r="B82" s="35">
        <f t="shared" ref="B82:AA82" si="87">+B75+B76+B78+B80</f>
        <v>-158129.29999999999</v>
      </c>
      <c r="C82" s="35">
        <f t="shared" si="87"/>
        <v>-177855.5</v>
      </c>
      <c r="D82" s="35">
        <f t="shared" si="87"/>
        <v>-174825.80000000005</v>
      </c>
      <c r="E82" s="35">
        <f t="shared" si="87"/>
        <v>-260132.5</v>
      </c>
      <c r="F82" s="35">
        <f t="shared" si="87"/>
        <v>-342627.19999999995</v>
      </c>
      <c r="G82" s="35">
        <f t="shared" si="87"/>
        <v>-193272.30000000002</v>
      </c>
      <c r="H82" s="35">
        <f t="shared" si="87"/>
        <v>357319.17000000004</v>
      </c>
      <c r="I82" s="35">
        <f t="shared" si="87"/>
        <v>228222.12740500001</v>
      </c>
      <c r="J82" s="35">
        <f t="shared" si="87"/>
        <v>211957.27999999997</v>
      </c>
      <c r="K82" s="35">
        <f t="shared" si="87"/>
        <v>78991.289999999979</v>
      </c>
      <c r="L82" s="35">
        <f t="shared" si="87"/>
        <v>95718.869999999937</v>
      </c>
      <c r="M82" s="35">
        <f t="shared" si="87"/>
        <v>154454.7600000001</v>
      </c>
      <c r="N82" s="35">
        <f t="shared" si="87"/>
        <v>13329.450000000012</v>
      </c>
      <c r="O82" s="35">
        <f t="shared" si="87"/>
        <v>-295447.08999999991</v>
      </c>
      <c r="P82" s="35">
        <f t="shared" si="87"/>
        <v>-56542.150000000023</v>
      </c>
      <c r="Q82" s="35">
        <f t="shared" si="87"/>
        <v>259303.1100000001</v>
      </c>
      <c r="R82" s="35">
        <f t="shared" si="87"/>
        <v>-47035.079999999958</v>
      </c>
      <c r="S82" s="35">
        <f t="shared" si="87"/>
        <v>509128.04749000014</v>
      </c>
      <c r="T82" s="35">
        <f t="shared" si="87"/>
        <v>182922.06144099979</v>
      </c>
      <c r="U82" s="35">
        <f t="shared" si="87"/>
        <v>-62544.567669000127</v>
      </c>
      <c r="V82" s="35">
        <f t="shared" si="87"/>
        <v>-493786.30000000016</v>
      </c>
      <c r="W82" s="35">
        <f t="shared" si="87"/>
        <v>-640389.82000000018</v>
      </c>
      <c r="X82" s="35">
        <f t="shared" si="87"/>
        <v>-120478.35000000021</v>
      </c>
      <c r="Y82" s="35">
        <f>+Y75+Y76+Y78+Y80</f>
        <v>202006.49999999942</v>
      </c>
      <c r="Z82" s="35">
        <f>+Z75+Z76+Z78+Z80</f>
        <v>585017.36999999976</v>
      </c>
      <c r="AA82" s="35">
        <f t="shared" si="87"/>
        <v>381740.98757300084</v>
      </c>
      <c r="AB82" s="35">
        <f>+AB75+AB76+AB78+AB80</f>
        <v>64106.780000000028</v>
      </c>
      <c r="AC82" s="35">
        <f>+AC75+AC76+AC78+AC80</f>
        <v>147974.73106300062</v>
      </c>
      <c r="AD82" s="36"/>
      <c r="AE82" s="37">
        <f t="shared" si="67"/>
        <v>12.474727959966936</v>
      </c>
      <c r="AF82" s="37">
        <f t="shared" si="67"/>
        <v>-1.7034615179176038</v>
      </c>
      <c r="AG82" s="28">
        <f t="shared" ref="AG82:AS82" si="88">+(C82/C$30)*100</f>
        <v>-18.903450939595217</v>
      </c>
      <c r="AH82" s="28">
        <f t="shared" si="88"/>
        <v>-15.367928455796831</v>
      </c>
      <c r="AI82" s="28">
        <f t="shared" si="88"/>
        <v>-18.497520568187628</v>
      </c>
      <c r="AJ82" s="28">
        <f t="shared" si="88"/>
        <v>-24.281903416864424</v>
      </c>
      <c r="AK82" s="28">
        <f t="shared" si="88"/>
        <v>-10.697638168160829</v>
      </c>
      <c r="AL82" s="28">
        <f t="shared" si="88"/>
        <v>15.894348562459101</v>
      </c>
      <c r="AM82" s="28">
        <f t="shared" si="88"/>
        <v>10.306978046549153</v>
      </c>
      <c r="AN82" s="28">
        <f t="shared" si="88"/>
        <v>7.6572370089446995</v>
      </c>
      <c r="AO82" s="28">
        <f t="shared" si="88"/>
        <v>2.73828070443653</v>
      </c>
      <c r="AP82" s="28">
        <f t="shared" si="88"/>
        <v>3.2736235520145254</v>
      </c>
      <c r="AQ82" s="28">
        <f t="shared" si="88"/>
        <v>4.6443757852421701</v>
      </c>
      <c r="AR82" s="28">
        <f t="shared" si="88"/>
        <v>0.34410217692381789</v>
      </c>
      <c r="AS82" s="28">
        <f t="shared" si="88"/>
        <v>-6.6561760963847751</v>
      </c>
      <c r="AT82" s="33"/>
      <c r="AU82" s="38">
        <f t="shared" si="85"/>
        <v>-118.13903427536982</v>
      </c>
      <c r="AV82" s="77">
        <f t="shared" si="85"/>
        <v>-1182.4432476568566</v>
      </c>
      <c r="AW82" s="70"/>
      <c r="AX82" s="70"/>
      <c r="AY82" s="70"/>
      <c r="AZ82" s="70"/>
      <c r="BA82" s="67"/>
      <c r="BB82" s="70"/>
      <c r="BC82" s="6"/>
      <c r="BD82" s="6"/>
    </row>
    <row r="83" spans="1:56" ht="15" customHeight="1" x14ac:dyDescent="0.5">
      <c r="A83" s="22" t="s">
        <v>23</v>
      </c>
      <c r="B83" s="23">
        <f t="shared" ref="B83:Z83" si="89">+B23-B53</f>
        <v>-16753.899999999994</v>
      </c>
      <c r="C83" s="23">
        <f t="shared" si="89"/>
        <v>-8577.8000000000029</v>
      </c>
      <c r="D83" s="23">
        <f t="shared" si="89"/>
        <v>-16066.399999999994</v>
      </c>
      <c r="E83" s="23">
        <f t="shared" si="89"/>
        <v>-32100.199999999983</v>
      </c>
      <c r="F83" s="23">
        <f t="shared" si="89"/>
        <v>-33743.699999999997</v>
      </c>
      <c r="G83" s="23">
        <f t="shared" si="89"/>
        <v>18394.850000000006</v>
      </c>
      <c r="H83" s="23">
        <f t="shared" si="89"/>
        <v>37213.709999999992</v>
      </c>
      <c r="I83" s="23">
        <f t="shared" si="89"/>
        <v>41181.020000000019</v>
      </c>
      <c r="J83" s="23">
        <f t="shared" si="89"/>
        <v>11457.239999999991</v>
      </c>
      <c r="K83" s="23">
        <f t="shared" si="89"/>
        <v>14888.25</v>
      </c>
      <c r="L83" s="23">
        <f t="shared" si="89"/>
        <v>20537.290000000008</v>
      </c>
      <c r="M83" s="23">
        <f t="shared" si="89"/>
        <v>15299.429999999993</v>
      </c>
      <c r="N83" s="23">
        <f t="shared" si="89"/>
        <v>22966.72000000003</v>
      </c>
      <c r="O83" s="23">
        <f t="shared" si="89"/>
        <v>-10208.520000000019</v>
      </c>
      <c r="P83" s="23">
        <f t="shared" si="89"/>
        <v>20361.790000000037</v>
      </c>
      <c r="Q83" s="23">
        <f t="shared" si="89"/>
        <v>57318.150000000023</v>
      </c>
      <c r="R83" s="23">
        <f t="shared" si="89"/>
        <v>-24274.02999999997</v>
      </c>
      <c r="S83" s="23">
        <f t="shared" si="89"/>
        <v>54081.164214999997</v>
      </c>
      <c r="T83" s="23">
        <f t="shared" si="89"/>
        <v>55055.389999999956</v>
      </c>
      <c r="U83" s="23">
        <f t="shared" si="89"/>
        <v>-42912.099999999977</v>
      </c>
      <c r="V83" s="23">
        <f t="shared" si="89"/>
        <v>-95460.569999999949</v>
      </c>
      <c r="W83" s="23">
        <f t="shared" si="89"/>
        <v>-63091.75</v>
      </c>
      <c r="X83" s="23">
        <f t="shared" si="89"/>
        <v>-5253.6700000000419</v>
      </c>
      <c r="Y83" s="23">
        <f t="shared" si="89"/>
        <v>67971.780000000028</v>
      </c>
      <c r="Z83" s="23">
        <f t="shared" si="89"/>
        <v>1173.6300000000047</v>
      </c>
      <c r="AA83" s="23">
        <f t="shared" si="84"/>
        <v>-1481.2665450000204</v>
      </c>
      <c r="AB83" s="23">
        <f t="shared" si="84"/>
        <v>-14882.170000000042</v>
      </c>
      <c r="AC83" s="23"/>
      <c r="AD83" s="61"/>
      <c r="AE83" s="62">
        <f t="shared" si="67"/>
        <v>-48.801174651872067</v>
      </c>
      <c r="AF83" s="62">
        <f t="shared" si="67"/>
        <v>87.302105434959884</v>
      </c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28">
        <f t="shared" si="85"/>
        <v>-142.34963968655646</v>
      </c>
      <c r="AV83" s="81">
        <f t="shared" si="85"/>
        <v>-322.79433705486917</v>
      </c>
      <c r="AW83" s="64"/>
      <c r="AX83" s="64"/>
      <c r="AY83" s="64"/>
      <c r="AZ83" s="64"/>
      <c r="BA83" s="67"/>
      <c r="BB83" s="64"/>
      <c r="BC83" s="6"/>
      <c r="BD83" s="6"/>
    </row>
    <row r="84" spans="1:56" ht="15" hidden="1" customHeight="1" x14ac:dyDescent="0.5">
      <c r="A84" s="43" t="s">
        <v>24</v>
      </c>
      <c r="B84" s="35">
        <f t="shared" ref="B84:Z84" si="90">+B75+B81+B83</f>
        <v>-174883.20000000001</v>
      </c>
      <c r="C84" s="35">
        <f t="shared" si="90"/>
        <v>-186433.3</v>
      </c>
      <c r="D84" s="35">
        <f t="shared" si="90"/>
        <v>-190892.19999999998</v>
      </c>
      <c r="E84" s="35">
        <f t="shared" si="90"/>
        <v>-292232.69999999995</v>
      </c>
      <c r="F84" s="35">
        <f t="shared" si="90"/>
        <v>-376370.89999999997</v>
      </c>
      <c r="G84" s="35">
        <f t="shared" si="90"/>
        <v>-174877.45</v>
      </c>
      <c r="H84" s="35">
        <f t="shared" si="90"/>
        <v>394532.87999999989</v>
      </c>
      <c r="I84" s="35">
        <f t="shared" si="90"/>
        <v>269403.14740500005</v>
      </c>
      <c r="J84" s="35">
        <f t="shared" si="90"/>
        <v>223414.51999999996</v>
      </c>
      <c r="K84" s="35">
        <f t="shared" si="90"/>
        <v>93879.539999999979</v>
      </c>
      <c r="L84" s="35">
        <f t="shared" si="90"/>
        <v>116256.15999999995</v>
      </c>
      <c r="M84" s="35">
        <f t="shared" si="90"/>
        <v>169754.19000000009</v>
      </c>
      <c r="N84" s="35">
        <f t="shared" si="90"/>
        <v>36296.170000000042</v>
      </c>
      <c r="O84" s="35">
        <f t="shared" si="90"/>
        <v>-305655.60999999993</v>
      </c>
      <c r="P84" s="35">
        <f t="shared" si="90"/>
        <v>-36180.359999999986</v>
      </c>
      <c r="Q84" s="35">
        <f t="shared" si="90"/>
        <v>316621.26000000013</v>
      </c>
      <c r="R84" s="35">
        <f t="shared" si="90"/>
        <v>-71309.109999999928</v>
      </c>
      <c r="S84" s="35">
        <f t="shared" si="90"/>
        <v>563209.21170500014</v>
      </c>
      <c r="T84" s="35">
        <f t="shared" si="90"/>
        <v>237977.45144099975</v>
      </c>
      <c r="U84" s="35">
        <f t="shared" si="90"/>
        <v>-105456.6676690001</v>
      </c>
      <c r="V84" s="35">
        <f t="shared" si="90"/>
        <v>-589246.87000000011</v>
      </c>
      <c r="W84" s="35">
        <f t="shared" si="90"/>
        <v>-703481.57000000018</v>
      </c>
      <c r="X84" s="35">
        <f t="shared" si="90"/>
        <v>-125732.02000000025</v>
      </c>
      <c r="Y84" s="35">
        <f t="shared" si="90"/>
        <v>269978.27999999945</v>
      </c>
      <c r="Z84" s="35">
        <f t="shared" si="90"/>
        <v>586190.99999999977</v>
      </c>
      <c r="AA84" s="35">
        <f t="shared" si="84"/>
        <v>380259.72102800012</v>
      </c>
      <c r="AB84" s="35">
        <f t="shared" si="84"/>
        <v>49224.610000000335</v>
      </c>
      <c r="AC84" s="35"/>
      <c r="AD84" s="68"/>
      <c r="AE84" s="69">
        <f t="shared" si="67"/>
        <v>6.6044651515983155</v>
      </c>
      <c r="AF84" s="69">
        <f t="shared" si="67"/>
        <v>2.3916864637379742</v>
      </c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38">
        <f t="shared" si="85"/>
        <v>-122.52189571856289</v>
      </c>
      <c r="AV84" s="79">
        <f t="shared" si="85"/>
        <v>-889.81382842248456</v>
      </c>
      <c r="AW84" s="70"/>
      <c r="AX84" s="70"/>
      <c r="AY84" s="64"/>
      <c r="AZ84" s="64"/>
      <c r="BA84" s="67"/>
      <c r="BB84" s="64"/>
      <c r="BC84" s="6"/>
      <c r="BD84" s="6"/>
    </row>
    <row r="85" spans="1:56" ht="12" customHeight="1" x14ac:dyDescent="0.5">
      <c r="A85" s="22" t="s">
        <v>25</v>
      </c>
      <c r="B85" s="23">
        <f t="shared" ref="B85:P85" si="91">+B25-B55</f>
        <v>-22235.599999999991</v>
      </c>
      <c r="C85" s="23">
        <f t="shared" si="91"/>
        <v>-27340.900000000009</v>
      </c>
      <c r="D85" s="23">
        <f t="shared" si="91"/>
        <v>-17979.900000000009</v>
      </c>
      <c r="E85" s="23">
        <f t="shared" si="91"/>
        <v>-33265.100000000006</v>
      </c>
      <c r="F85" s="23">
        <f t="shared" si="91"/>
        <v>-24352.899999999994</v>
      </c>
      <c r="G85" s="23">
        <f t="shared" si="91"/>
        <v>32565.860000000015</v>
      </c>
      <c r="H85" s="23">
        <f t="shared" si="91"/>
        <v>40607.789999999994</v>
      </c>
      <c r="I85" s="23">
        <f t="shared" si="91"/>
        <v>21017.369999999995</v>
      </c>
      <c r="J85" s="23">
        <f t="shared" si="91"/>
        <v>20520.550000000017</v>
      </c>
      <c r="K85" s="23">
        <f t="shared" si="91"/>
        <v>14980.200000000012</v>
      </c>
      <c r="L85" s="23">
        <f t="shared" si="91"/>
        <v>13849.5</v>
      </c>
      <c r="M85" s="23">
        <f t="shared" si="91"/>
        <v>22449.549999999988</v>
      </c>
      <c r="N85" s="23">
        <f t="shared" si="91"/>
        <v>187.07000000000698</v>
      </c>
      <c r="O85" s="23">
        <f t="shared" si="91"/>
        <v>-865.28000000002794</v>
      </c>
      <c r="P85" s="23">
        <f t="shared" si="91"/>
        <v>30964.229999999981</v>
      </c>
      <c r="Q85" s="23">
        <f>+Q25-Q55</f>
        <v>67440.829999999958</v>
      </c>
      <c r="R85" s="23">
        <f>+R25-R55</f>
        <v>-47825.659999999974</v>
      </c>
      <c r="S85" s="23">
        <f>+S25-S55</f>
        <v>28404.674082999991</v>
      </c>
      <c r="T85" s="23">
        <f>+T25-T55</f>
        <v>-2260.6300000000047</v>
      </c>
      <c r="U85" s="23">
        <f>+U25-U55</f>
        <v>-50957.929999999993</v>
      </c>
      <c r="V85" s="23">
        <f t="shared" ref="V85:Z85" si="92">+V25-V55</f>
        <v>-29298.300000000047</v>
      </c>
      <c r="W85" s="23">
        <f t="shared" si="92"/>
        <v>-24699.509999999893</v>
      </c>
      <c r="X85" s="23">
        <f t="shared" si="92"/>
        <v>-10285.350000000093</v>
      </c>
      <c r="Y85" s="23">
        <f t="shared" si="92"/>
        <v>3534.3199999999488</v>
      </c>
      <c r="Z85" s="23">
        <f t="shared" si="92"/>
        <v>48784.819999999949</v>
      </c>
      <c r="AA85" s="23">
        <f t="shared" si="84"/>
        <v>54133.97968800005</v>
      </c>
      <c r="AB85" s="23">
        <f t="shared" si="84"/>
        <v>-39813.260000000009</v>
      </c>
      <c r="AC85" s="23"/>
      <c r="AD85" s="61"/>
      <c r="AE85" s="62">
        <f t="shared" ref="AE85:AF90" si="93">((C85/B85)-1)*100</f>
        <v>22.960028063106108</v>
      </c>
      <c r="AF85" s="62">
        <f t="shared" si="93"/>
        <v>-34.238082872180499</v>
      </c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28">
        <f t="shared" si="85"/>
        <v>-170.91499318736143</v>
      </c>
      <c r="AV85" s="81">
        <f t="shared" si="85"/>
        <v>-159.39212147412081</v>
      </c>
      <c r="AW85" s="64"/>
      <c r="AX85" s="78"/>
      <c r="AY85" s="64"/>
      <c r="AZ85" s="64"/>
      <c r="BA85" s="67"/>
      <c r="BB85" s="64"/>
      <c r="BC85" s="6"/>
      <c r="BD85" s="6"/>
    </row>
    <row r="86" spans="1:56" ht="17.25" hidden="1" customHeight="1" x14ac:dyDescent="0.5">
      <c r="A86" s="43" t="s">
        <v>26</v>
      </c>
      <c r="B86" s="35">
        <f t="shared" ref="B86:Z86" si="94">+B75+B81+B83+B85</f>
        <v>-197118.8</v>
      </c>
      <c r="C86" s="35">
        <f t="shared" si="94"/>
        <v>-213774.2</v>
      </c>
      <c r="D86" s="35">
        <f t="shared" si="94"/>
        <v>-208872.09999999998</v>
      </c>
      <c r="E86" s="35">
        <f t="shared" si="94"/>
        <v>-325497.79999999993</v>
      </c>
      <c r="F86" s="35">
        <f t="shared" si="94"/>
        <v>-400723.79999999993</v>
      </c>
      <c r="G86" s="35">
        <f t="shared" si="94"/>
        <v>-142311.59</v>
      </c>
      <c r="H86" s="35">
        <f t="shared" si="94"/>
        <v>435140.66999999987</v>
      </c>
      <c r="I86" s="35">
        <f t="shared" si="94"/>
        <v>290420.51740500005</v>
      </c>
      <c r="J86" s="35">
        <f t="shared" si="94"/>
        <v>243935.06999999998</v>
      </c>
      <c r="K86" s="35">
        <f t="shared" si="94"/>
        <v>108859.73999999999</v>
      </c>
      <c r="L86" s="35">
        <f t="shared" si="94"/>
        <v>130105.65999999995</v>
      </c>
      <c r="M86" s="35">
        <f t="shared" si="94"/>
        <v>192203.74000000008</v>
      </c>
      <c r="N86" s="35">
        <f t="shared" si="94"/>
        <v>36483.240000000049</v>
      </c>
      <c r="O86" s="35">
        <f t="shared" si="94"/>
        <v>-306520.88999999996</v>
      </c>
      <c r="P86" s="35">
        <f t="shared" si="94"/>
        <v>-5216.1300000000047</v>
      </c>
      <c r="Q86" s="35">
        <f t="shared" si="94"/>
        <v>384062.09000000008</v>
      </c>
      <c r="R86" s="35">
        <f t="shared" si="94"/>
        <v>-119134.7699999999</v>
      </c>
      <c r="S86" s="35">
        <f t="shared" si="94"/>
        <v>591613.88578800019</v>
      </c>
      <c r="T86" s="35">
        <f t="shared" si="94"/>
        <v>235716.82144099975</v>
      </c>
      <c r="U86" s="35">
        <f t="shared" si="94"/>
        <v>-156414.5976690001</v>
      </c>
      <c r="V86" s="35">
        <f t="shared" si="94"/>
        <v>-618545.17000000016</v>
      </c>
      <c r="W86" s="35">
        <f t="shared" si="94"/>
        <v>-728181.08000000007</v>
      </c>
      <c r="X86" s="35">
        <f t="shared" si="94"/>
        <v>-136017.37000000034</v>
      </c>
      <c r="Y86" s="35">
        <f t="shared" si="94"/>
        <v>273512.59999999939</v>
      </c>
      <c r="Z86" s="35">
        <f t="shared" si="94"/>
        <v>634975.81999999972</v>
      </c>
      <c r="AA86" s="35">
        <f t="shared" si="84"/>
        <v>434393.70071600005</v>
      </c>
      <c r="AB86" s="35">
        <f t="shared" si="84"/>
        <v>9411.3500000005588</v>
      </c>
      <c r="AC86" s="35"/>
      <c r="AD86" s="68"/>
      <c r="AE86" s="69">
        <f t="shared" si="93"/>
        <v>8.4494223787888512</v>
      </c>
      <c r="AF86" s="69">
        <f t="shared" si="93"/>
        <v>-2.29312049817052</v>
      </c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38">
        <f t="shared" si="85"/>
        <v>-131.0196640340107</v>
      </c>
      <c r="AV86" s="79">
        <f t="shared" si="85"/>
        <v>-596.59212485825981</v>
      </c>
      <c r="AW86" s="70"/>
      <c r="AX86" s="70"/>
      <c r="AY86" s="70"/>
      <c r="AZ86" s="70"/>
      <c r="BA86" s="67"/>
      <c r="BB86" s="70"/>
      <c r="BC86" s="6"/>
      <c r="BD86" s="6"/>
    </row>
    <row r="87" spans="1:56" ht="12" customHeight="1" x14ac:dyDescent="0.5">
      <c r="A87" s="22" t="s">
        <v>27</v>
      </c>
      <c r="B87" s="23">
        <f t="shared" ref="B87:Z90" si="95">+B27-B57</f>
        <v>-11482.5</v>
      </c>
      <c r="C87" s="23">
        <f t="shared" si="95"/>
        <v>-16028.600000000006</v>
      </c>
      <c r="D87" s="23">
        <f t="shared" si="95"/>
        <v>-22786.700000000012</v>
      </c>
      <c r="E87" s="23">
        <f t="shared" si="95"/>
        <v>-31783.300000000017</v>
      </c>
      <c r="F87" s="23">
        <f t="shared" si="95"/>
        <v>-21062.100000000006</v>
      </c>
      <c r="G87" s="23">
        <f t="shared" si="95"/>
        <v>24730.420000000013</v>
      </c>
      <c r="H87" s="23">
        <f t="shared" si="95"/>
        <v>38882.380000000005</v>
      </c>
      <c r="I87" s="23">
        <f t="shared" si="95"/>
        <v>16437.570000000007</v>
      </c>
      <c r="J87" s="23">
        <f t="shared" si="95"/>
        <v>29996.53</v>
      </c>
      <c r="K87" s="23">
        <f t="shared" si="95"/>
        <v>26882.539999999979</v>
      </c>
      <c r="L87" s="23">
        <f t="shared" si="95"/>
        <v>18944.700000000012</v>
      </c>
      <c r="M87" s="23">
        <f t="shared" si="95"/>
        <v>-5349.4899999999907</v>
      </c>
      <c r="N87" s="23">
        <f t="shared" si="95"/>
        <v>36139.739999999991</v>
      </c>
      <c r="O87" s="23">
        <f t="shared" si="95"/>
        <v>-8812.6999999999534</v>
      </c>
      <c r="P87" s="23">
        <f t="shared" si="95"/>
        <v>-334.1600000000326</v>
      </c>
      <c r="Q87" s="23">
        <f t="shared" si="95"/>
        <v>47870.729999999981</v>
      </c>
      <c r="R87" s="23">
        <f t="shared" si="95"/>
        <v>8023.429999999993</v>
      </c>
      <c r="S87" s="23">
        <f t="shared" si="95"/>
        <v>1001.0498960000114</v>
      </c>
      <c r="T87" s="23">
        <f t="shared" si="95"/>
        <v>21027.429999999993</v>
      </c>
      <c r="U87" s="23">
        <f t="shared" si="95"/>
        <v>-118324.06000000006</v>
      </c>
      <c r="V87" s="23">
        <f t="shared" si="95"/>
        <v>-89815.719999999972</v>
      </c>
      <c r="W87" s="23">
        <f t="shared" si="95"/>
        <v>-19908.119999999995</v>
      </c>
      <c r="X87" s="23">
        <f t="shared" si="95"/>
        <v>43201.589999999967</v>
      </c>
      <c r="Y87" s="23">
        <f t="shared" si="95"/>
        <v>46131.800000000047</v>
      </c>
      <c r="Z87" s="23">
        <f t="shared" si="95"/>
        <v>27541.540000000037</v>
      </c>
      <c r="AA87" s="23">
        <f t="shared" si="84"/>
        <v>-15246.937418999965</v>
      </c>
      <c r="AB87" s="23">
        <f t="shared" si="84"/>
        <v>34849.510000000009</v>
      </c>
      <c r="AC87" s="23"/>
      <c r="AD87" s="61"/>
      <c r="AE87" s="62">
        <f t="shared" si="93"/>
        <v>39.591552362290486</v>
      </c>
      <c r="AF87" s="62">
        <f t="shared" si="93"/>
        <v>42.16275906816567</v>
      </c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28">
        <f t="shared" si="85"/>
        <v>-83.239382395046007</v>
      </c>
      <c r="AV87" s="81">
        <f t="shared" si="85"/>
        <v>-87.523417092191096</v>
      </c>
      <c r="AW87" s="64"/>
      <c r="AX87" s="64"/>
      <c r="AY87" s="64"/>
      <c r="AZ87" s="64"/>
      <c r="BA87" s="67"/>
      <c r="BB87" s="64"/>
      <c r="BC87" s="6"/>
      <c r="BD87" s="6"/>
    </row>
    <row r="88" spans="1:56" ht="11.85" customHeight="1" x14ac:dyDescent="0.5">
      <c r="A88" s="39" t="s">
        <v>28</v>
      </c>
      <c r="B88" s="35">
        <f t="shared" ref="B88:T88" si="96">+B83+B85+B87</f>
        <v>-50471.999999999985</v>
      </c>
      <c r="C88" s="35">
        <f t="shared" si="96"/>
        <v>-51947.300000000017</v>
      </c>
      <c r="D88" s="35">
        <f t="shared" si="96"/>
        <v>-56833.000000000015</v>
      </c>
      <c r="E88" s="35">
        <f t="shared" si="96"/>
        <v>-97148.6</v>
      </c>
      <c r="F88" s="35">
        <f t="shared" si="96"/>
        <v>-79158.7</v>
      </c>
      <c r="G88" s="35">
        <f t="shared" si="96"/>
        <v>75691.130000000034</v>
      </c>
      <c r="H88" s="35">
        <f t="shared" si="96"/>
        <v>116703.87999999999</v>
      </c>
      <c r="I88" s="35">
        <f t="shared" si="96"/>
        <v>78635.960000000021</v>
      </c>
      <c r="J88" s="35">
        <f t="shared" si="96"/>
        <v>61974.320000000007</v>
      </c>
      <c r="K88" s="35">
        <f t="shared" si="96"/>
        <v>56750.989999999991</v>
      </c>
      <c r="L88" s="35">
        <f t="shared" si="96"/>
        <v>53331.49000000002</v>
      </c>
      <c r="M88" s="35">
        <f t="shared" si="96"/>
        <v>32399.489999999991</v>
      </c>
      <c r="N88" s="35">
        <f t="shared" si="96"/>
        <v>59293.530000000028</v>
      </c>
      <c r="O88" s="35">
        <f t="shared" si="96"/>
        <v>-19886.5</v>
      </c>
      <c r="P88" s="35">
        <f t="shared" si="96"/>
        <v>50991.859999999986</v>
      </c>
      <c r="Q88" s="35">
        <f t="shared" si="96"/>
        <v>172629.70999999996</v>
      </c>
      <c r="R88" s="35">
        <f t="shared" si="96"/>
        <v>-64076.259999999951</v>
      </c>
      <c r="S88" s="35">
        <f t="shared" si="96"/>
        <v>83486.888193999999</v>
      </c>
      <c r="T88" s="35">
        <f t="shared" si="96"/>
        <v>73822.189999999944</v>
      </c>
      <c r="U88" s="35">
        <f>+U83+U85+U87</f>
        <v>-212194.09000000003</v>
      </c>
      <c r="V88" s="35">
        <f>+V83+V85+V87</f>
        <v>-214574.58999999997</v>
      </c>
      <c r="W88" s="35">
        <f>+W83+W85+W87</f>
        <v>-107699.37999999989</v>
      </c>
      <c r="X88" s="35">
        <f>+X83+X85+X87</f>
        <v>27662.569999999832</v>
      </c>
      <c r="Y88" s="35">
        <f>+Y83+Y85+Y87</f>
        <v>117637.90000000002</v>
      </c>
      <c r="Z88" s="35">
        <f t="shared" si="95"/>
        <v>77499.989999999991</v>
      </c>
      <c r="AA88" s="35">
        <f t="shared" si="84"/>
        <v>37405.775724000297</v>
      </c>
      <c r="AB88" s="35">
        <f t="shared" si="84"/>
        <v>-19845.919999999925</v>
      </c>
      <c r="AC88" s="35"/>
      <c r="AD88" s="68"/>
      <c r="AE88" s="69">
        <f t="shared" si="93"/>
        <v>2.9230068156602229</v>
      </c>
      <c r="AF88" s="69">
        <f t="shared" si="93"/>
        <v>9.4051086389475458</v>
      </c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4"/>
      <c r="AS88" s="4"/>
      <c r="AT88" s="4"/>
      <c r="AU88" s="38">
        <f t="shared" si="85"/>
        <v>-137.11774757659038</v>
      </c>
      <c r="AV88" s="79">
        <f t="shared" si="85"/>
        <v>-230.29301053775617</v>
      </c>
      <c r="AW88" s="70"/>
      <c r="AX88" s="70"/>
      <c r="AY88" s="70"/>
      <c r="AZ88" s="70"/>
      <c r="BA88" s="67"/>
      <c r="BB88" s="70"/>
      <c r="BC88" s="6"/>
      <c r="BD88" s="6"/>
    </row>
    <row r="89" spans="1:56" ht="16.5" customHeight="1" x14ac:dyDescent="0.5">
      <c r="A89" s="39" t="s">
        <v>29</v>
      </c>
      <c r="B89" s="35">
        <f t="shared" ref="B89:T89" si="97">+B88+B81</f>
        <v>-106099.59999999999</v>
      </c>
      <c r="C89" s="35">
        <f t="shared" si="97"/>
        <v>-87750.8</v>
      </c>
      <c r="D89" s="35">
        <f t="shared" si="97"/>
        <v>-109619.40000000002</v>
      </c>
      <c r="E89" s="35">
        <f t="shared" si="97"/>
        <v>-182657.40000000002</v>
      </c>
      <c r="F89" s="35">
        <f t="shared" si="97"/>
        <v>-182777.09999999998</v>
      </c>
      <c r="G89" s="35">
        <f t="shared" si="97"/>
        <v>56162.170000000042</v>
      </c>
      <c r="H89" s="35">
        <f t="shared" si="97"/>
        <v>245025.69999999995</v>
      </c>
      <c r="I89" s="35">
        <f t="shared" si="97"/>
        <v>174249.39740500003</v>
      </c>
      <c r="J89" s="35">
        <f t="shared" si="97"/>
        <v>137443.72</v>
      </c>
      <c r="K89" s="35">
        <f t="shared" si="97"/>
        <v>95823.349999999948</v>
      </c>
      <c r="L89" s="35">
        <f t="shared" si="97"/>
        <v>84364.709999999963</v>
      </c>
      <c r="M89" s="46">
        <f t="shared" si="97"/>
        <v>67117.340000000026</v>
      </c>
      <c r="N89" s="46">
        <f t="shared" si="97"/>
        <v>67571.669999999984</v>
      </c>
      <c r="O89" s="46">
        <f t="shared" si="97"/>
        <v>2699.6600000000908</v>
      </c>
      <c r="P89" s="46">
        <f t="shared" si="97"/>
        <v>99483.959999999963</v>
      </c>
      <c r="Q89" s="46">
        <f t="shared" si="97"/>
        <v>281862.88999999996</v>
      </c>
      <c r="R89" s="46">
        <f t="shared" si="97"/>
        <v>-99060.149999999849</v>
      </c>
      <c r="S89" s="46">
        <f t="shared" si="97"/>
        <v>233147.19684400008</v>
      </c>
      <c r="T89" s="46">
        <f t="shared" si="97"/>
        <v>131106.27999999985</v>
      </c>
      <c r="U89" s="46">
        <f>+U88+U81</f>
        <v>-245125.79359600012</v>
      </c>
      <c r="V89" s="46">
        <f>+V88+V81</f>
        <v>-309910.62000000011</v>
      </c>
      <c r="W89" s="46">
        <f>+W88+W81</f>
        <v>-175839.40000000002</v>
      </c>
      <c r="X89" s="46">
        <f>+X88+X81</f>
        <v>-51361.450000000303</v>
      </c>
      <c r="Y89" s="46">
        <f>+Y88+Y81</f>
        <v>246233.93999999994</v>
      </c>
      <c r="Z89" s="46">
        <f t="shared" si="95"/>
        <v>253720.60000000009</v>
      </c>
      <c r="AA89" s="46">
        <f t="shared" si="84"/>
        <v>202483.66184000019</v>
      </c>
      <c r="AB89" s="46">
        <f t="shared" si="84"/>
        <v>-52037.530000000261</v>
      </c>
      <c r="AC89" s="46"/>
      <c r="AD89" s="68"/>
      <c r="AE89" s="69">
        <f t="shared" si="93"/>
        <v>-17.293938902691419</v>
      </c>
      <c r="AF89" s="69">
        <f t="shared" si="93"/>
        <v>24.921254279163296</v>
      </c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4"/>
      <c r="AS89" s="4"/>
      <c r="AT89" s="4"/>
      <c r="AU89" s="38">
        <f t="shared" si="85"/>
        <v>-135.1448003672991</v>
      </c>
      <c r="AV89" s="79">
        <f t="shared" si="85"/>
        <v>-335.35922047765973</v>
      </c>
      <c r="AW89" s="70"/>
      <c r="AX89" s="70"/>
      <c r="AY89" s="70"/>
      <c r="AZ89" s="70"/>
      <c r="BA89" s="67"/>
      <c r="BB89" s="70"/>
      <c r="BC89" s="6"/>
      <c r="BD89" s="6"/>
    </row>
    <row r="90" spans="1:56" ht="15" customHeight="1" x14ac:dyDescent="0.5">
      <c r="A90" s="47" t="s">
        <v>30</v>
      </c>
      <c r="B90" s="48">
        <f t="shared" ref="B90:Y90" si="98">+B75+B81+B88</f>
        <v>-208601.3</v>
      </c>
      <c r="C90" s="48">
        <f t="shared" si="98"/>
        <v>-229802.80000000002</v>
      </c>
      <c r="D90" s="48">
        <f t="shared" si="98"/>
        <v>-231658.8</v>
      </c>
      <c r="E90" s="48">
        <f t="shared" si="98"/>
        <v>-357281.1</v>
      </c>
      <c r="F90" s="48">
        <f t="shared" si="98"/>
        <v>-421785.89999999997</v>
      </c>
      <c r="G90" s="48">
        <f t="shared" si="98"/>
        <v>-117581.16999999998</v>
      </c>
      <c r="H90" s="48">
        <f t="shared" si="98"/>
        <v>474023.04999999993</v>
      </c>
      <c r="I90" s="48">
        <f t="shared" si="98"/>
        <v>306858.087405</v>
      </c>
      <c r="J90" s="48">
        <f t="shared" si="98"/>
        <v>273931.59999999998</v>
      </c>
      <c r="K90" s="48">
        <f t="shared" si="98"/>
        <v>135742.27999999997</v>
      </c>
      <c r="L90" s="48">
        <f t="shared" si="98"/>
        <v>149050.35999999996</v>
      </c>
      <c r="M90" s="48">
        <f t="shared" si="98"/>
        <v>186854.25000000009</v>
      </c>
      <c r="N90" s="48">
        <f t="shared" si="98"/>
        <v>72622.98000000004</v>
      </c>
      <c r="O90" s="48">
        <f t="shared" si="98"/>
        <v>-315333.58999999991</v>
      </c>
      <c r="P90" s="48">
        <f t="shared" si="98"/>
        <v>-5550.2900000000373</v>
      </c>
      <c r="Q90" s="48">
        <f t="shared" si="98"/>
        <v>431932.82000000007</v>
      </c>
      <c r="R90" s="48">
        <f t="shared" si="98"/>
        <v>-111111.33999999991</v>
      </c>
      <c r="S90" s="48">
        <f t="shared" si="98"/>
        <v>592614.93568400014</v>
      </c>
      <c r="T90" s="48">
        <f t="shared" si="98"/>
        <v>256744.25144099974</v>
      </c>
      <c r="U90" s="48">
        <f t="shared" si="98"/>
        <v>-274738.65766900015</v>
      </c>
      <c r="V90" s="48">
        <f>+V75+V81+V88</f>
        <v>-708360.89000000013</v>
      </c>
      <c r="W90" s="48">
        <f t="shared" si="98"/>
        <v>-748089.20000000007</v>
      </c>
      <c r="X90" s="48">
        <f t="shared" si="98"/>
        <v>-92815.780000000377</v>
      </c>
      <c r="Y90" s="48">
        <f t="shared" si="98"/>
        <v>319644.39999999944</v>
      </c>
      <c r="Z90" s="48">
        <f t="shared" si="95"/>
        <v>662517.3599999994</v>
      </c>
      <c r="AA90" s="48">
        <f t="shared" si="84"/>
        <v>419146.7632970009</v>
      </c>
      <c r="AB90" s="48">
        <f t="shared" si="84"/>
        <v>44260.860000000335</v>
      </c>
      <c r="AC90" s="48"/>
      <c r="AD90" s="82"/>
      <c r="AE90" s="83">
        <f t="shared" si="93"/>
        <v>10.163647110540563</v>
      </c>
      <c r="AF90" s="83">
        <f t="shared" si="93"/>
        <v>0.80764899296263959</v>
      </c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64"/>
      <c r="AS90" s="64"/>
      <c r="AT90" s="4"/>
      <c r="AU90" s="53">
        <f t="shared" si="85"/>
        <v>-125.72421794667048</v>
      </c>
      <c r="AV90" s="84">
        <f t="shared" si="85"/>
        <v>-633.3523434097732</v>
      </c>
      <c r="AW90" s="70"/>
      <c r="AX90" s="85"/>
      <c r="AY90" s="6"/>
      <c r="AZ90" s="70"/>
      <c r="BA90" s="70"/>
      <c r="BB90" s="70"/>
      <c r="BC90" s="6"/>
      <c r="BD90" s="6"/>
    </row>
    <row r="91" spans="1:56" ht="16.5" customHeight="1" x14ac:dyDescent="0.5">
      <c r="A91" s="86" t="s">
        <v>33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87"/>
      <c r="AY91" s="6"/>
      <c r="AZ91" s="6"/>
      <c r="BA91" s="6"/>
      <c r="BB91" s="6"/>
      <c r="BC91" s="6"/>
      <c r="BD91" s="6"/>
    </row>
    <row r="92" spans="1:56" ht="20.100000000000001" customHeight="1" x14ac:dyDescent="0.45">
      <c r="A92" s="88"/>
    </row>
    <row r="93" spans="1:56" x14ac:dyDescent="0.45"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</row>
    <row r="94" spans="1:56" x14ac:dyDescent="0.45"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</row>
  </sheetData>
  <mergeCells count="11">
    <mergeCell ref="AA32:AC32"/>
    <mergeCell ref="BC32:BF32"/>
    <mergeCell ref="A61:AC61"/>
    <mergeCell ref="AG61:AY61"/>
    <mergeCell ref="AA62:AC62"/>
    <mergeCell ref="A1:AC1"/>
    <mergeCell ref="AG1:BF1"/>
    <mergeCell ref="AA2:AC2"/>
    <mergeCell ref="BC2:BF2"/>
    <mergeCell ref="A31:AC31"/>
    <mergeCell ref="AG31:BF31"/>
  </mergeCells>
  <printOptions horizontalCentered="1"/>
  <pageMargins left="0.39" right="0.25" top="0.23" bottom="0.15" header="0.18" footer="0.24"/>
  <pageSetup paperSize="9" orientation="portrait" useFirstPageNumber="1" r:id="rId1"/>
  <headerFooter alignWithMargins="0">
    <oddHeader>&amp;R&amp;"TH SarabunPSK,Regular"STAT A2</oddHeader>
    <oddFooter>&amp;R&amp;"TH SarabunPSK,Regular"สำนักสารสนเทศ
และการบริการการค้าระหว่างประเทศ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stata2</vt:lpstr>
      <vt:lpstr>stata2!Print_Area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2019-10-21T04:39:02Z</dcterms:created>
  <dcterms:modified xsi:type="dcterms:W3CDTF">2019-10-21T04:40:25Z</dcterms:modified>
</cp:coreProperties>
</file>