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4-2563\"/>
    </mc:Choice>
  </mc:AlternateContent>
  <bookViews>
    <workbookView xWindow="0" yWindow="0" windowWidth="28800" windowHeight="123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G87" i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B83" i="1"/>
  <c r="B88" i="1" s="1"/>
  <c r="D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C76" i="1"/>
  <c r="C81" i="1" s="1"/>
  <c r="B76" i="1"/>
  <c r="B81" i="1" s="1"/>
  <c r="G73" i="1"/>
  <c r="F73" i="1"/>
  <c r="E73" i="1"/>
  <c r="D73" i="1"/>
  <c r="C73" i="1"/>
  <c r="B73" i="1"/>
  <c r="G71" i="1"/>
  <c r="F71" i="1"/>
  <c r="E71" i="1"/>
  <c r="D71" i="1"/>
  <c r="C71" i="1"/>
  <c r="B71" i="1"/>
  <c r="H69" i="1"/>
  <c r="G69" i="1"/>
  <c r="F69" i="1"/>
  <c r="E69" i="1"/>
  <c r="D69" i="1"/>
  <c r="C69" i="1"/>
  <c r="B69" i="1"/>
  <c r="B74" i="1" s="1"/>
  <c r="H67" i="1"/>
  <c r="G67" i="1"/>
  <c r="F67" i="1"/>
  <c r="E67" i="1"/>
  <c r="D67" i="1"/>
  <c r="C67" i="1"/>
  <c r="B67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C68" i="1" s="1"/>
  <c r="C70" i="1" s="1"/>
  <c r="B64" i="1"/>
  <c r="K60" i="1"/>
  <c r="J60" i="1"/>
  <c r="B60" i="1"/>
  <c r="K59" i="1"/>
  <c r="J59" i="1"/>
  <c r="G59" i="1"/>
  <c r="C59" i="1"/>
  <c r="L59" i="1" s="1"/>
  <c r="P58" i="1"/>
  <c r="N58" i="1"/>
  <c r="K58" i="1"/>
  <c r="J58" i="1"/>
  <c r="G58" i="1"/>
  <c r="F58" i="1"/>
  <c r="E58" i="1"/>
  <c r="D58" i="1"/>
  <c r="D88" i="1" s="1"/>
  <c r="C58" i="1"/>
  <c r="B58" i="1"/>
  <c r="B59" i="1" s="1"/>
  <c r="P57" i="1"/>
  <c r="O57" i="1"/>
  <c r="N57" i="1"/>
  <c r="M57" i="1"/>
  <c r="L57" i="1"/>
  <c r="K57" i="1"/>
  <c r="J57" i="1"/>
  <c r="K56" i="1"/>
  <c r="J56" i="1"/>
  <c r="F56" i="1"/>
  <c r="B56" i="1"/>
  <c r="P55" i="1"/>
  <c r="O55" i="1"/>
  <c r="N55" i="1"/>
  <c r="M55" i="1"/>
  <c r="L55" i="1"/>
  <c r="K55" i="1"/>
  <c r="J55" i="1"/>
  <c r="K54" i="1"/>
  <c r="J54" i="1"/>
  <c r="F54" i="1"/>
  <c r="B54" i="1"/>
  <c r="P53" i="1"/>
  <c r="O53" i="1"/>
  <c r="N53" i="1"/>
  <c r="M53" i="1"/>
  <c r="L53" i="1"/>
  <c r="K53" i="1"/>
  <c r="J53" i="1"/>
  <c r="K52" i="1"/>
  <c r="J52" i="1"/>
  <c r="F52" i="1"/>
  <c r="B52" i="1"/>
  <c r="O51" i="1"/>
  <c r="M51" i="1"/>
  <c r="K51" i="1"/>
  <c r="J51" i="1"/>
  <c r="G51" i="1"/>
  <c r="P51" i="1" s="1"/>
  <c r="F51" i="1"/>
  <c r="E51" i="1"/>
  <c r="N51" i="1" s="1"/>
  <c r="D51" i="1"/>
  <c r="C51" i="1"/>
  <c r="L51" i="1" s="1"/>
  <c r="B51" i="1"/>
  <c r="P50" i="1"/>
  <c r="O50" i="1"/>
  <c r="N50" i="1"/>
  <c r="M50" i="1"/>
  <c r="L50" i="1"/>
  <c r="K50" i="1"/>
  <c r="J50" i="1"/>
  <c r="K49" i="1"/>
  <c r="J49" i="1"/>
  <c r="P48" i="1"/>
  <c r="O48" i="1"/>
  <c r="N48" i="1"/>
  <c r="M48" i="1"/>
  <c r="L48" i="1"/>
  <c r="K48" i="1"/>
  <c r="J48" i="1"/>
  <c r="K47" i="1"/>
  <c r="J47" i="1"/>
  <c r="P46" i="1"/>
  <c r="O46" i="1"/>
  <c r="N46" i="1"/>
  <c r="M46" i="1"/>
  <c r="L46" i="1"/>
  <c r="K46" i="1"/>
  <c r="J46" i="1"/>
  <c r="K45" i="1"/>
  <c r="J45" i="1"/>
  <c r="F45" i="1"/>
  <c r="F47" i="1" s="1"/>
  <c r="F49" i="1" s="1"/>
  <c r="B45" i="1"/>
  <c r="B47" i="1" s="1"/>
  <c r="B49" i="1" s="1"/>
  <c r="N44" i="1"/>
  <c r="K44" i="1"/>
  <c r="J44" i="1"/>
  <c r="G44" i="1"/>
  <c r="F44" i="1"/>
  <c r="O44" i="1" s="1"/>
  <c r="E44" i="1"/>
  <c r="D44" i="1"/>
  <c r="C44" i="1"/>
  <c r="L44" i="1" s="1"/>
  <c r="B44" i="1"/>
  <c r="P43" i="1"/>
  <c r="O43" i="1"/>
  <c r="N43" i="1"/>
  <c r="M43" i="1"/>
  <c r="L43" i="1"/>
  <c r="K43" i="1"/>
  <c r="J43" i="1"/>
  <c r="K42" i="1"/>
  <c r="J42" i="1"/>
  <c r="F42" i="1"/>
  <c r="B42" i="1"/>
  <c r="P41" i="1"/>
  <c r="O41" i="1"/>
  <c r="N41" i="1"/>
  <c r="M41" i="1"/>
  <c r="L41" i="1"/>
  <c r="K41" i="1"/>
  <c r="J41" i="1"/>
  <c r="K40" i="1"/>
  <c r="J40" i="1"/>
  <c r="F40" i="1"/>
  <c r="D40" i="1"/>
  <c r="B40" i="1"/>
  <c r="Q39" i="1"/>
  <c r="P39" i="1"/>
  <c r="O39" i="1"/>
  <c r="N39" i="1"/>
  <c r="M39" i="1"/>
  <c r="L39" i="1"/>
  <c r="K39" i="1"/>
  <c r="J39" i="1"/>
  <c r="K38" i="1"/>
  <c r="J38" i="1"/>
  <c r="H38" i="1"/>
  <c r="H40" i="1" s="1"/>
  <c r="Q40" i="1" s="1"/>
  <c r="G38" i="1"/>
  <c r="G40" i="1" s="1"/>
  <c r="P40" i="1" s="1"/>
  <c r="F38" i="1"/>
  <c r="E38" i="1"/>
  <c r="E42" i="1" s="1"/>
  <c r="D38" i="1"/>
  <c r="D45" i="1" s="1"/>
  <c r="D47" i="1" s="1"/>
  <c r="D49" i="1" s="1"/>
  <c r="C38" i="1"/>
  <c r="C40" i="1" s="1"/>
  <c r="L40" i="1" s="1"/>
  <c r="B38" i="1"/>
  <c r="Q37" i="1"/>
  <c r="P37" i="1"/>
  <c r="O37" i="1"/>
  <c r="N37" i="1"/>
  <c r="M37" i="1"/>
  <c r="L37" i="1"/>
  <c r="K37" i="1"/>
  <c r="J37" i="1"/>
  <c r="O36" i="1"/>
  <c r="K36" i="1"/>
  <c r="J36" i="1"/>
  <c r="H36" i="1"/>
  <c r="G36" i="1"/>
  <c r="G66" i="1" s="1"/>
  <c r="F36" i="1"/>
  <c r="E36" i="1"/>
  <c r="N36" i="1" s="1"/>
  <c r="D36" i="1"/>
  <c r="M36" i="1" s="1"/>
  <c r="C36" i="1"/>
  <c r="L36" i="1" s="1"/>
  <c r="B36" i="1"/>
  <c r="Q35" i="1"/>
  <c r="P35" i="1"/>
  <c r="O35" i="1"/>
  <c r="N35" i="1"/>
  <c r="M35" i="1"/>
  <c r="L35" i="1"/>
  <c r="K35" i="1"/>
  <c r="J35" i="1"/>
  <c r="Q34" i="1"/>
  <c r="P34" i="1"/>
  <c r="O34" i="1"/>
  <c r="N34" i="1"/>
  <c r="M34" i="1"/>
  <c r="L34" i="1"/>
  <c r="K34" i="1"/>
  <c r="J34" i="1"/>
  <c r="K30" i="1"/>
  <c r="J30" i="1"/>
  <c r="K29" i="1"/>
  <c r="J29" i="1"/>
  <c r="E29" i="1"/>
  <c r="O28" i="1"/>
  <c r="K28" i="1"/>
  <c r="J28" i="1"/>
  <c r="G28" i="1"/>
  <c r="F28" i="1"/>
  <c r="F29" i="1" s="1"/>
  <c r="E28" i="1"/>
  <c r="D28" i="1"/>
  <c r="C28" i="1"/>
  <c r="B28" i="1"/>
  <c r="B29" i="1" s="1"/>
  <c r="P27" i="1"/>
  <c r="O27" i="1"/>
  <c r="N27" i="1"/>
  <c r="M27" i="1"/>
  <c r="L27" i="1"/>
  <c r="K27" i="1"/>
  <c r="J27" i="1"/>
  <c r="K26" i="1"/>
  <c r="J26" i="1"/>
  <c r="E26" i="1"/>
  <c r="P25" i="1"/>
  <c r="O25" i="1"/>
  <c r="N25" i="1"/>
  <c r="M25" i="1"/>
  <c r="L25" i="1"/>
  <c r="K25" i="1"/>
  <c r="J25" i="1"/>
  <c r="K24" i="1"/>
  <c r="J24" i="1"/>
  <c r="P23" i="1"/>
  <c r="O23" i="1"/>
  <c r="N23" i="1"/>
  <c r="M23" i="1"/>
  <c r="L23" i="1"/>
  <c r="K23" i="1"/>
  <c r="J23" i="1"/>
  <c r="K22" i="1"/>
  <c r="J22" i="1"/>
  <c r="E22" i="1"/>
  <c r="K21" i="1"/>
  <c r="J21" i="1"/>
  <c r="G21" i="1"/>
  <c r="G81" i="1" s="1"/>
  <c r="F21" i="1"/>
  <c r="O21" i="1" s="1"/>
  <c r="E21" i="1"/>
  <c r="E81" i="1" s="1"/>
  <c r="D21" i="1"/>
  <c r="M21" i="1" s="1"/>
  <c r="C21" i="1"/>
  <c r="B21" i="1"/>
  <c r="L21" i="1" s="1"/>
  <c r="P20" i="1"/>
  <c r="O20" i="1"/>
  <c r="N20" i="1"/>
  <c r="M20" i="1"/>
  <c r="L20" i="1"/>
  <c r="K20" i="1"/>
  <c r="J20" i="1"/>
  <c r="K19" i="1"/>
  <c r="J19" i="1"/>
  <c r="P18" i="1"/>
  <c r="O18" i="1"/>
  <c r="N18" i="1"/>
  <c r="M18" i="1"/>
  <c r="L18" i="1"/>
  <c r="K18" i="1"/>
  <c r="J18" i="1"/>
  <c r="K17" i="1"/>
  <c r="J17" i="1"/>
  <c r="D17" i="1"/>
  <c r="D19" i="1" s="1"/>
  <c r="P16" i="1"/>
  <c r="O16" i="1"/>
  <c r="N16" i="1"/>
  <c r="M16" i="1"/>
  <c r="L16" i="1"/>
  <c r="K16" i="1"/>
  <c r="J16" i="1"/>
  <c r="K15" i="1"/>
  <c r="J15" i="1"/>
  <c r="D15" i="1"/>
  <c r="B15" i="1"/>
  <c r="B30" i="1" s="1"/>
  <c r="K14" i="1"/>
  <c r="J14" i="1"/>
  <c r="G14" i="1"/>
  <c r="F14" i="1"/>
  <c r="E14" i="1"/>
  <c r="E74" i="1" s="1"/>
  <c r="D14" i="1"/>
  <c r="M14" i="1" s="1"/>
  <c r="C14" i="1"/>
  <c r="B14" i="1"/>
  <c r="P13" i="1"/>
  <c r="O13" i="1"/>
  <c r="N13" i="1"/>
  <c r="M13" i="1"/>
  <c r="L13" i="1"/>
  <c r="K13" i="1"/>
  <c r="J13" i="1"/>
  <c r="K12" i="1"/>
  <c r="J12" i="1"/>
  <c r="D12" i="1"/>
  <c r="P11" i="1"/>
  <c r="O11" i="1"/>
  <c r="N11" i="1"/>
  <c r="M11" i="1"/>
  <c r="L11" i="1"/>
  <c r="K11" i="1"/>
  <c r="J11" i="1"/>
  <c r="K10" i="1"/>
  <c r="J10" i="1"/>
  <c r="D10" i="1"/>
  <c r="Q9" i="1"/>
  <c r="P9" i="1"/>
  <c r="O9" i="1"/>
  <c r="N9" i="1"/>
  <c r="M9" i="1"/>
  <c r="L9" i="1"/>
  <c r="K9" i="1"/>
  <c r="J9" i="1"/>
  <c r="K8" i="1"/>
  <c r="J8" i="1"/>
  <c r="H8" i="1"/>
  <c r="G8" i="1"/>
  <c r="G10" i="1" s="1"/>
  <c r="F8" i="1"/>
  <c r="F10" i="1" s="1"/>
  <c r="E8" i="1"/>
  <c r="E15" i="1" s="1"/>
  <c r="N15" i="1" s="1"/>
  <c r="D8" i="1"/>
  <c r="C8" i="1"/>
  <c r="C10" i="1" s="1"/>
  <c r="B8" i="1"/>
  <c r="B12" i="1" s="1"/>
  <c r="B72" i="1" s="1"/>
  <c r="Q7" i="1"/>
  <c r="P7" i="1"/>
  <c r="O7" i="1"/>
  <c r="N7" i="1"/>
  <c r="M7" i="1"/>
  <c r="L7" i="1"/>
  <c r="K7" i="1"/>
  <c r="J7" i="1"/>
  <c r="K6" i="1"/>
  <c r="J6" i="1"/>
  <c r="H6" i="1"/>
  <c r="H66" i="1" s="1"/>
  <c r="G6" i="1"/>
  <c r="P6" i="1" s="1"/>
  <c r="F6" i="1"/>
  <c r="F66" i="1" s="1"/>
  <c r="E6" i="1"/>
  <c r="N6" i="1" s="1"/>
  <c r="D6" i="1"/>
  <c r="D66" i="1" s="1"/>
  <c r="C6" i="1"/>
  <c r="C66" i="1" s="1"/>
  <c r="B6" i="1"/>
  <c r="B66" i="1" s="1"/>
  <c r="Q5" i="1"/>
  <c r="P5" i="1"/>
  <c r="O5" i="1"/>
  <c r="N5" i="1"/>
  <c r="M5" i="1"/>
  <c r="L5" i="1"/>
  <c r="K5" i="1"/>
  <c r="J5" i="1"/>
  <c r="Q4" i="1"/>
  <c r="P4" i="1"/>
  <c r="O4" i="1"/>
  <c r="N4" i="1"/>
  <c r="M4" i="1"/>
  <c r="L4" i="1"/>
  <c r="K4" i="1"/>
  <c r="J4" i="1"/>
  <c r="F70" i="1" l="1"/>
  <c r="O10" i="1"/>
  <c r="D79" i="1"/>
  <c r="F89" i="1"/>
  <c r="O29" i="1"/>
  <c r="G70" i="1"/>
  <c r="P10" i="1"/>
  <c r="B89" i="1"/>
  <c r="O6" i="1"/>
  <c r="L8" i="1"/>
  <c r="P8" i="1"/>
  <c r="N26" i="1"/>
  <c r="L28" i="1"/>
  <c r="E30" i="1"/>
  <c r="Q36" i="1"/>
  <c r="N38" i="1"/>
  <c r="O42" i="1"/>
  <c r="E45" i="1"/>
  <c r="D54" i="1"/>
  <c r="D60" i="1"/>
  <c r="E68" i="1"/>
  <c r="D74" i="1"/>
  <c r="D77" i="1"/>
  <c r="C89" i="1"/>
  <c r="L6" i="1"/>
  <c r="D68" i="1"/>
  <c r="D70" i="1" s="1"/>
  <c r="H68" i="1"/>
  <c r="H10" i="1"/>
  <c r="M8" i="1"/>
  <c r="Q8" i="1"/>
  <c r="E10" i="1"/>
  <c r="C12" i="1"/>
  <c r="C15" i="1"/>
  <c r="P21" i="1"/>
  <c r="C29" i="1"/>
  <c r="L29" i="1" s="1"/>
  <c r="G88" i="1"/>
  <c r="G29" i="1"/>
  <c r="M28" i="1"/>
  <c r="D29" i="1"/>
  <c r="O38" i="1"/>
  <c r="P38" i="1"/>
  <c r="E40" i="1"/>
  <c r="N40" i="1" s="1"/>
  <c r="G42" i="1"/>
  <c r="P42" i="1" s="1"/>
  <c r="M44" i="1"/>
  <c r="P44" i="1"/>
  <c r="M45" i="1"/>
  <c r="D52" i="1"/>
  <c r="O58" i="1"/>
  <c r="F59" i="1"/>
  <c r="O59" i="1" s="1"/>
  <c r="L58" i="1"/>
  <c r="E59" i="1"/>
  <c r="F60" i="1"/>
  <c r="G68" i="1"/>
  <c r="F74" i="1"/>
  <c r="M10" i="1"/>
  <c r="G15" i="1"/>
  <c r="B24" i="1"/>
  <c r="M6" i="1"/>
  <c r="Q6" i="1"/>
  <c r="E17" i="1"/>
  <c r="N8" i="1"/>
  <c r="B10" i="1"/>
  <c r="L10" i="1" s="1"/>
  <c r="C74" i="1"/>
  <c r="L14" i="1"/>
  <c r="G74" i="1"/>
  <c r="P14" i="1"/>
  <c r="N14" i="1"/>
  <c r="D26" i="1"/>
  <c r="D24" i="1"/>
  <c r="D22" i="1"/>
  <c r="N22" i="1" s="1"/>
  <c r="B17" i="1"/>
  <c r="B22" i="1"/>
  <c r="E24" i="1"/>
  <c r="B26" i="1"/>
  <c r="E89" i="1"/>
  <c r="L38" i="1"/>
  <c r="Q38" i="1"/>
  <c r="M40" i="1"/>
  <c r="C42" i="1"/>
  <c r="L42" i="1" s="1"/>
  <c r="G45" i="1"/>
  <c r="E66" i="1"/>
  <c r="F88" i="1"/>
  <c r="G12" i="1"/>
  <c r="N21" i="1"/>
  <c r="F68" i="1"/>
  <c r="F12" i="1"/>
  <c r="O8" i="1"/>
  <c r="E12" i="1"/>
  <c r="M12" i="1"/>
  <c r="O14" i="1"/>
  <c r="F15" i="1"/>
  <c r="E88" i="1"/>
  <c r="N28" i="1"/>
  <c r="P28" i="1"/>
  <c r="N29" i="1"/>
  <c r="D30" i="1"/>
  <c r="P36" i="1"/>
  <c r="M38" i="1"/>
  <c r="D42" i="1"/>
  <c r="D72" i="1" s="1"/>
  <c r="C45" i="1"/>
  <c r="D56" i="1"/>
  <c r="D59" i="1"/>
  <c r="M59" i="1" s="1"/>
  <c r="M58" i="1"/>
  <c r="B68" i="1"/>
  <c r="D75" i="1"/>
  <c r="F81" i="1"/>
  <c r="D86" i="1" l="1"/>
  <c r="D84" i="1"/>
  <c r="D82" i="1"/>
  <c r="M24" i="1"/>
  <c r="G75" i="1"/>
  <c r="G26" i="1"/>
  <c r="G22" i="1"/>
  <c r="G17" i="1"/>
  <c r="P15" i="1"/>
  <c r="G24" i="1"/>
  <c r="G30" i="1"/>
  <c r="C75" i="1"/>
  <c r="C26" i="1"/>
  <c r="L26" i="1" s="1"/>
  <c r="C22" i="1"/>
  <c r="L22" i="1" s="1"/>
  <c r="C17" i="1"/>
  <c r="L15" i="1"/>
  <c r="M15" i="1"/>
  <c r="C30" i="1"/>
  <c r="L30" i="1" s="1"/>
  <c r="C24" i="1"/>
  <c r="L24" i="1" s="1"/>
  <c r="E56" i="1"/>
  <c r="E54" i="1"/>
  <c r="E52" i="1"/>
  <c r="E60" i="1"/>
  <c r="N60" i="1" s="1"/>
  <c r="N45" i="1"/>
  <c r="E47" i="1"/>
  <c r="E77" i="1" s="1"/>
  <c r="O45" i="1"/>
  <c r="B70" i="1"/>
  <c r="B75" i="1"/>
  <c r="M26" i="1"/>
  <c r="E19" i="1"/>
  <c r="N17" i="1"/>
  <c r="N59" i="1"/>
  <c r="C72" i="1"/>
  <c r="L12" i="1"/>
  <c r="H70" i="1"/>
  <c r="Q10" i="1"/>
  <c r="O40" i="1"/>
  <c r="O12" i="1"/>
  <c r="F72" i="1"/>
  <c r="G60" i="1"/>
  <c r="P60" i="1" s="1"/>
  <c r="P45" i="1"/>
  <c r="G56" i="1"/>
  <c r="P56" i="1" s="1"/>
  <c r="G54" i="1"/>
  <c r="P54" i="1" s="1"/>
  <c r="G52" i="1"/>
  <c r="P52" i="1" s="1"/>
  <c r="G47" i="1"/>
  <c r="O60" i="1"/>
  <c r="G89" i="1"/>
  <c r="P29" i="1"/>
  <c r="E90" i="1"/>
  <c r="N30" i="1"/>
  <c r="C60" i="1"/>
  <c r="L60" i="1" s="1"/>
  <c r="L45" i="1"/>
  <c r="C56" i="1"/>
  <c r="L56" i="1" s="1"/>
  <c r="C54" i="1"/>
  <c r="L54" i="1" s="1"/>
  <c r="C52" i="1"/>
  <c r="L52" i="1" s="1"/>
  <c r="C47" i="1"/>
  <c r="D90" i="1"/>
  <c r="M30" i="1"/>
  <c r="E72" i="1"/>
  <c r="N12" i="1"/>
  <c r="P59" i="1"/>
  <c r="B77" i="1"/>
  <c r="B19" i="1"/>
  <c r="B79" i="1" s="1"/>
  <c r="E75" i="1"/>
  <c r="M52" i="1"/>
  <c r="M29" i="1"/>
  <c r="D89" i="1"/>
  <c r="N10" i="1"/>
  <c r="E70" i="1"/>
  <c r="N42" i="1"/>
  <c r="M42" i="1"/>
  <c r="F30" i="1"/>
  <c r="O15" i="1"/>
  <c r="F24" i="1"/>
  <c r="F26" i="1"/>
  <c r="F22" i="1"/>
  <c r="F17" i="1"/>
  <c r="F75" i="1"/>
  <c r="G72" i="1"/>
  <c r="P12" i="1"/>
  <c r="E84" i="1"/>
  <c r="N24" i="1"/>
  <c r="M22" i="1"/>
  <c r="P47" i="1" l="1"/>
  <c r="G49" i="1"/>
  <c r="P49" i="1" s="1"/>
  <c r="M56" i="1"/>
  <c r="B90" i="1"/>
  <c r="B86" i="1"/>
  <c r="B84" i="1"/>
  <c r="B82" i="1"/>
  <c r="N56" i="1"/>
  <c r="E86" i="1"/>
  <c r="O56" i="1"/>
  <c r="M54" i="1"/>
  <c r="O22" i="1"/>
  <c r="F82" i="1"/>
  <c r="F90" i="1"/>
  <c r="O30" i="1"/>
  <c r="L47" i="1"/>
  <c r="C49" i="1"/>
  <c r="M47" i="1"/>
  <c r="N19" i="1"/>
  <c r="C77" i="1"/>
  <c r="C19" i="1"/>
  <c r="L17" i="1"/>
  <c r="M17" i="1"/>
  <c r="G90" i="1"/>
  <c r="P30" i="1"/>
  <c r="G82" i="1"/>
  <c r="P22" i="1"/>
  <c r="C90" i="1"/>
  <c r="C86" i="1"/>
  <c r="C84" i="1"/>
  <c r="C82" i="1"/>
  <c r="O26" i="1"/>
  <c r="F86" i="1"/>
  <c r="M60" i="1"/>
  <c r="N52" i="1"/>
  <c r="E82" i="1"/>
  <c r="O52" i="1"/>
  <c r="G84" i="1"/>
  <c r="P24" i="1"/>
  <c r="G86" i="1"/>
  <c r="P26" i="1"/>
  <c r="O17" i="1"/>
  <c r="F19" i="1"/>
  <c r="F77" i="1"/>
  <c r="G77" i="1"/>
  <c r="G19" i="1"/>
  <c r="P17" i="1"/>
  <c r="F84" i="1"/>
  <c r="O24" i="1"/>
  <c r="N47" i="1"/>
  <c r="E49" i="1"/>
  <c r="O47" i="1"/>
  <c r="N54" i="1"/>
  <c r="O54" i="1"/>
  <c r="C79" i="1" l="1"/>
  <c r="L19" i="1"/>
  <c r="M19" i="1"/>
  <c r="L49" i="1"/>
  <c r="M49" i="1"/>
  <c r="N49" i="1"/>
  <c r="O49" i="1"/>
  <c r="O19" i="1"/>
  <c r="F79" i="1"/>
  <c r="G79" i="1"/>
  <c r="P19" i="1"/>
  <c r="E7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<sst xmlns="http://schemas.openxmlformats.org/spreadsheetml/2006/main" count="90" uniqueCount="33">
  <si>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</si>
  <si>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</si>
  <si>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</si>
  <si>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</si>
  <si>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</si>
  <si>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</si>
  <si>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</si>
  <si>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</si>
  <si>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</si>
  <si>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</si>
  <si>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</si>
  <si>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</si>
  <si>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</si>
  <si>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</si>
  <si>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</si>
  <si>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</si>
  <si>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</si>
  <si>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</si>
  <si>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</si>
  <si>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</si>
  <si>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</si>
  <si>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</si>
  <si>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</si>
  <si>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</si>
  <si>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</si>
  <si>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</si>
  <si>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</si>
  <si>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</si>
  <si>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</si>
  <si>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</si>
  <si>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</si>
  <si>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</si>
  <si>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 : ปี 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</si>
</sst>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0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5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4"/>
  <sheetViews>
    <sheetView tabSelected="1" view="pageLayout" zoomScale="106" zoomScaleNormal="100" zoomScalePageLayoutView="106" workbookViewId="0">
      <selection activeCell="H64" sqref="H64"/>
    </sheetView>
  </sheetViews>
  <sheetFormatPr defaultRowHeight="21" x14ac:dyDescent="0.45"/>
  <cols>
    <col min="1" max="1" width="7.6640625" customWidth="1"/>
    <col min="2" max="4" width="9" customWidth="1"/>
    <col min="5" max="5" width="8.83203125" customWidth="1"/>
    <col min="6" max="6" width="9.33203125" customWidth="1"/>
    <col min="7" max="7" width="8.6640625" customWidth="1"/>
    <col min="8" max="8" width="7.6640625" customWidth="1"/>
    <col min="9" max="9" width="2" customWidth="1"/>
    <col min="10" max="10" width="6.6640625" hidden="1" customWidth="1"/>
    <col min="11" max="11" width="6.83203125" hidden="1" customWidth="1"/>
    <col min="12" max="12" width="6.5" customWidth="1"/>
    <col min="13" max="13" width="6.6640625" customWidth="1"/>
    <col min="14" max="14" width="6.5" customWidth="1"/>
    <col min="15" max="15" width="6" customWidth="1"/>
    <col min="16" max="17" width="6.5" customWidth="1"/>
    <col min="18" max="27" width="12.33203125" customWidth="1"/>
  </cols>
  <sheetData>
    <row r="1" spans="1:17" ht="17.25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  <c r="M1" s="1"/>
      <c r="N1" s="1"/>
      <c r="O1" s="1"/>
      <c r="P1" s="1"/>
    </row>
    <row r="2" spans="1:17" ht="16.5" customHeight="1" x14ac:dyDescent="0.5">
      <c r="A2" s="4"/>
      <c r="D2" s="5" t="s">
        <v>1</v>
      </c>
      <c r="E2" s="5"/>
      <c r="F2" s="5"/>
      <c r="G2" s="5"/>
      <c r="H2" s="2"/>
      <c r="I2" s="6"/>
      <c r="J2" s="7"/>
      <c r="K2" s="6"/>
      <c r="L2" s="7"/>
      <c r="M2" s="8" t="s">
        <v>2</v>
      </c>
      <c r="N2" s="8"/>
      <c r="O2" s="8"/>
      <c r="P2" s="8"/>
    </row>
    <row r="3" spans="1:17" ht="11.85" customHeight="1" x14ac:dyDescent="0.45">
      <c r="A3" s="9"/>
      <c r="B3" s="10">
        <v>2557</v>
      </c>
      <c r="C3" s="10">
        <v>2558</v>
      </c>
      <c r="D3" s="10">
        <v>2559</v>
      </c>
      <c r="E3" s="10">
        <v>2560</v>
      </c>
      <c r="F3" s="10">
        <v>2561</v>
      </c>
      <c r="G3" s="10">
        <v>2562</v>
      </c>
      <c r="H3" s="10">
        <v>2563</v>
      </c>
      <c r="I3" s="11"/>
      <c r="J3" s="12">
        <v>2553</v>
      </c>
      <c r="K3" s="12">
        <v>2554</v>
      </c>
      <c r="L3" s="12">
        <v>2558</v>
      </c>
      <c r="M3" s="12">
        <v>2559</v>
      </c>
      <c r="N3" s="12">
        <v>2560</v>
      </c>
      <c r="O3" s="12">
        <v>2561</v>
      </c>
      <c r="P3" s="12">
        <v>2562</v>
      </c>
      <c r="Q3" s="12">
        <v>2563</v>
      </c>
    </row>
    <row r="4" spans="1:17" ht="11.85" customHeight="1" x14ac:dyDescent="0.45">
      <c r="A4" s="13" t="s">
        <v>3</v>
      </c>
      <c r="B4" s="14">
        <v>17863.11</v>
      </c>
      <c r="C4" s="14">
        <v>17244.73</v>
      </c>
      <c r="D4" s="14">
        <v>15692.45</v>
      </c>
      <c r="E4" s="14">
        <v>17094.060000000001</v>
      </c>
      <c r="F4" s="14">
        <v>20181.18</v>
      </c>
      <c r="G4" s="14">
        <v>18990.400000000001</v>
      </c>
      <c r="H4" s="14">
        <v>19625.734069999999</v>
      </c>
      <c r="I4" s="15"/>
      <c r="J4" s="16" t="e">
        <f>((#REF!/#REF!)-1)*100</f>
        <v>#REF!</v>
      </c>
      <c r="K4" s="16" t="e">
        <f>((#REF!/#REF!)-1)*100</f>
        <v>#REF!</v>
      </c>
      <c r="L4" s="16">
        <f t="shared" ref="L4:Q19" si="0">((C4/B4)-1)*100</f>
        <v>-3.461771214530962</v>
      </c>
      <c r="M4" s="16">
        <f t="shared" si="0"/>
        <v>-9.001474653415853</v>
      </c>
      <c r="N4" s="16">
        <f t="shared" si="0"/>
        <v>8.9317474326825916</v>
      </c>
      <c r="O4" s="16">
        <f t="shared" si="0"/>
        <v>18.05960667038724</v>
      </c>
      <c r="P4" s="16">
        <f t="shared" si="0"/>
        <v>-5.9004478429903422</v>
      </c>
      <c r="Q4" s="16">
        <f t="shared" si="0"/>
        <v>3.3455539114499722</v>
      </c>
    </row>
    <row r="5" spans="1:17" ht="13.5" customHeight="1" x14ac:dyDescent="0.45">
      <c r="A5" s="13" t="s">
        <v>4</v>
      </c>
      <c r="B5" s="17">
        <v>18352.71</v>
      </c>
      <c r="C5" s="17">
        <v>17218.89</v>
      </c>
      <c r="D5" s="17">
        <v>18981.84</v>
      </c>
      <c r="E5" s="17">
        <v>18436.96</v>
      </c>
      <c r="F5" s="17">
        <v>20456.11</v>
      </c>
      <c r="G5" s="17">
        <v>21607.39</v>
      </c>
      <c r="H5" s="17">
        <v>20641.750855999999</v>
      </c>
      <c r="I5" s="15"/>
      <c r="J5" s="18" t="e">
        <f>((#REF!/#REF!)-1)*100</f>
        <v>#REF!</v>
      </c>
      <c r="K5" s="18" t="e">
        <f>((#REF!/#REF!)-1)*100</f>
        <v>#REF!</v>
      </c>
      <c r="L5" s="18">
        <f t="shared" si="0"/>
        <v>-6.1779432029384189</v>
      </c>
      <c r="M5" s="18">
        <f t="shared" si="0"/>
        <v>10.238464848779461</v>
      </c>
      <c r="N5" s="18">
        <f t="shared" si="0"/>
        <v>-2.8705330990041023</v>
      </c>
      <c r="O5" s="18">
        <f t="shared" si="0"/>
        <v>10.951642787097239</v>
      </c>
      <c r="P5" s="18">
        <f t="shared" si="0"/>
        <v>5.6280495167458477</v>
      </c>
      <c r="Q5" s="18">
        <f t="shared" si="0"/>
        <v>-4.4690226075430717</v>
      </c>
    </row>
    <row r="6" spans="1:17" ht="13.5" hidden="1" customHeight="1" x14ac:dyDescent="0.45">
      <c r="A6" s="19" t="s">
        <v>5</v>
      </c>
      <c r="B6" s="20">
        <f t="shared" ref="B6:H6" si="1">+B4+B5</f>
        <v>36215.82</v>
      </c>
      <c r="C6" s="20">
        <f t="shared" si="1"/>
        <v>34463.619999999995</v>
      </c>
      <c r="D6" s="20">
        <f t="shared" si="1"/>
        <v>34674.29</v>
      </c>
      <c r="E6" s="20">
        <f t="shared" si="1"/>
        <v>35531.020000000004</v>
      </c>
      <c r="F6" s="20">
        <f t="shared" si="1"/>
        <v>40637.29</v>
      </c>
      <c r="G6" s="20">
        <f t="shared" si="1"/>
        <v>40597.79</v>
      </c>
      <c r="H6" s="20">
        <f t="shared" si="1"/>
        <v>40267.484925999997</v>
      </c>
      <c r="I6" s="21"/>
      <c r="J6" s="22" t="e">
        <f>((#REF!/#REF!)-1)*100</f>
        <v>#REF!</v>
      </c>
      <c r="K6" s="22" t="e">
        <f>((#REF!/#REF!)-1)*100</f>
        <v>#REF!</v>
      </c>
      <c r="L6" s="22">
        <f t="shared" si="0"/>
        <v>-4.838217110643928</v>
      </c>
      <c r="M6" s="22">
        <f t="shared" si="0"/>
        <v>0.61128227388766998</v>
      </c>
      <c r="N6" s="22">
        <f t="shared" si="0"/>
        <v>2.4707932015334721</v>
      </c>
      <c r="O6" s="22">
        <f t="shared" si="0"/>
        <v>14.371301471221475</v>
      </c>
      <c r="P6" s="22">
        <f t="shared" si="0"/>
        <v>-9.7201363575183386E-2</v>
      </c>
      <c r="Q6" s="22">
        <f t="shared" si="0"/>
        <v>-0.81360358285513801</v>
      </c>
    </row>
    <row r="7" spans="1:17" ht="11.85" customHeight="1" x14ac:dyDescent="0.45">
      <c r="A7" s="13" t="s">
        <v>6</v>
      </c>
      <c r="B7" s="17">
        <v>19752.12</v>
      </c>
      <c r="C7" s="17">
        <v>18870.349999999999</v>
      </c>
      <c r="D7" s="17">
        <v>19170.189999999999</v>
      </c>
      <c r="E7" s="17">
        <v>20895.57</v>
      </c>
      <c r="F7" s="17">
        <v>22649.759999999998</v>
      </c>
      <c r="G7" s="17">
        <v>21508.58</v>
      </c>
      <c r="H7" s="17">
        <v>22404.588584000001</v>
      </c>
      <c r="I7" s="15"/>
      <c r="J7" s="18" t="e">
        <f>((#REF!/#REF!)-1)*100</f>
        <v>#REF!</v>
      </c>
      <c r="K7" s="18" t="e">
        <f>((#REF!/#REF!)-1)*100</f>
        <v>#REF!</v>
      </c>
      <c r="L7" s="18">
        <f t="shared" si="0"/>
        <v>-4.464179034959292</v>
      </c>
      <c r="M7" s="18">
        <f t="shared" si="0"/>
        <v>1.5889477407679209</v>
      </c>
      <c r="N7" s="18">
        <f t="shared" si="0"/>
        <v>9.0003281135972113</v>
      </c>
      <c r="O7" s="18">
        <f t="shared" si="0"/>
        <v>8.3950330141747678</v>
      </c>
      <c r="P7" s="18">
        <f t="shared" si="0"/>
        <v>-5.0383756825679189</v>
      </c>
      <c r="Q7" s="18">
        <f t="shared" si="0"/>
        <v>4.165819333493892</v>
      </c>
    </row>
    <row r="8" spans="1:17" ht="11.85" customHeight="1" x14ac:dyDescent="0.45">
      <c r="A8" s="23" t="s">
        <v>7</v>
      </c>
      <c r="B8" s="20">
        <f t="shared" ref="B8:H8" si="2">+B4+B5+B7</f>
        <v>55967.94</v>
      </c>
      <c r="C8" s="20">
        <f t="shared" si="2"/>
        <v>53333.969999999994</v>
      </c>
      <c r="D8" s="20">
        <f t="shared" si="2"/>
        <v>53844.479999999996</v>
      </c>
      <c r="E8" s="20">
        <f t="shared" si="2"/>
        <v>56426.590000000004</v>
      </c>
      <c r="F8" s="20">
        <f t="shared" si="2"/>
        <v>63287.05</v>
      </c>
      <c r="G8" s="20">
        <f t="shared" si="2"/>
        <v>62106.37</v>
      </c>
      <c r="H8" s="20">
        <f t="shared" si="2"/>
        <v>62672.073510000002</v>
      </c>
      <c r="I8" s="21"/>
      <c r="J8" s="22" t="e">
        <f>((#REF!/#REF!)-1)*100</f>
        <v>#REF!</v>
      </c>
      <c r="K8" s="22" t="e">
        <f>((#REF!/#REF!)-1)*100</f>
        <v>#REF!</v>
      </c>
      <c r="L8" s="22">
        <f t="shared" si="0"/>
        <v>-4.7062121636065379</v>
      </c>
      <c r="M8" s="22">
        <f t="shared" si="0"/>
        <v>0.95719482348679552</v>
      </c>
      <c r="N8" s="22">
        <f t="shared" si="0"/>
        <v>4.7954962142823243</v>
      </c>
      <c r="O8" s="22">
        <f t="shared" si="0"/>
        <v>12.15820413744655</v>
      </c>
      <c r="P8" s="22">
        <f t="shared" si="0"/>
        <v>-1.8655949360888213</v>
      </c>
      <c r="Q8" s="18">
        <f t="shared" si="0"/>
        <v>0.91086229963206478</v>
      </c>
    </row>
    <row r="9" spans="1:17" ht="11.85" customHeight="1" x14ac:dyDescent="0.45">
      <c r="A9" s="13" t="s">
        <v>8</v>
      </c>
      <c r="B9" s="17">
        <v>17193.53</v>
      </c>
      <c r="C9" s="17">
        <v>16892.580000000002</v>
      </c>
      <c r="D9" s="17">
        <v>15609.27</v>
      </c>
      <c r="E9" s="17">
        <v>16861.53</v>
      </c>
      <c r="F9" s="17">
        <v>19082.490000000002</v>
      </c>
      <c r="G9" s="17">
        <v>18554.32</v>
      </c>
      <c r="H9" s="17">
        <v>18948.222952</v>
      </c>
      <c r="I9" s="15"/>
      <c r="J9" s="18" t="e">
        <f>((#REF!/#REF!)-1)*100</f>
        <v>#REF!</v>
      </c>
      <c r="K9" s="18" t="e">
        <f>((#REF!/#REF!)-1)*100</f>
        <v>#REF!</v>
      </c>
      <c r="L9" s="18">
        <f t="shared" si="0"/>
        <v>-1.7503677255339523</v>
      </c>
      <c r="M9" s="18">
        <f t="shared" si="0"/>
        <v>-7.5968857332627815</v>
      </c>
      <c r="N9" s="18">
        <f t="shared" si="0"/>
        <v>8.0225404519237422</v>
      </c>
      <c r="O9" s="18">
        <f t="shared" si="0"/>
        <v>13.171758434732816</v>
      </c>
      <c r="P9" s="18">
        <f t="shared" si="0"/>
        <v>-2.767825372894217</v>
      </c>
      <c r="Q9" s="18">
        <f t="shared" si="0"/>
        <v>2.122971642183602</v>
      </c>
    </row>
    <row r="10" spans="1:17" ht="11.25" customHeight="1" x14ac:dyDescent="0.45">
      <c r="A10" s="19" t="s">
        <v>9</v>
      </c>
      <c r="B10" s="20">
        <f t="shared" ref="B10:H10" si="3">+B8+B9</f>
        <v>73161.47</v>
      </c>
      <c r="C10" s="20">
        <f t="shared" si="3"/>
        <v>70226.549999999988</v>
      </c>
      <c r="D10" s="20">
        <f t="shared" si="3"/>
        <v>69453.75</v>
      </c>
      <c r="E10" s="20">
        <f t="shared" si="3"/>
        <v>73288.12</v>
      </c>
      <c r="F10" s="20">
        <f t="shared" si="3"/>
        <v>82369.540000000008</v>
      </c>
      <c r="G10" s="20">
        <f t="shared" si="3"/>
        <v>80660.69</v>
      </c>
      <c r="H10" s="20">
        <f t="shared" si="3"/>
        <v>81620.296461999998</v>
      </c>
      <c r="I10" s="21"/>
      <c r="J10" s="22" t="e">
        <f>((#REF!/#REF!)-1)*100</f>
        <v>#REF!</v>
      </c>
      <c r="K10" s="22" t="e">
        <f>((#REF!/#REF!)-1)*100</f>
        <v>#REF!</v>
      </c>
      <c r="L10" s="22">
        <f t="shared" si="0"/>
        <v>-4.0115651038723161</v>
      </c>
      <c r="M10" s="22">
        <f t="shared" si="0"/>
        <v>-1.1004385093671631</v>
      </c>
      <c r="N10" s="22">
        <f t="shared" si="0"/>
        <v>5.5207530190954257</v>
      </c>
      <c r="O10" s="22">
        <f t="shared" si="0"/>
        <v>12.39139440334942</v>
      </c>
      <c r="P10" s="22">
        <f t="shared" si="0"/>
        <v>-2.0746139895888804</v>
      </c>
      <c r="Q10" s="18">
        <f t="shared" si="0"/>
        <v>1.18968293229329</v>
      </c>
    </row>
    <row r="11" spans="1:17" ht="11.85" customHeight="1" x14ac:dyDescent="0.45">
      <c r="A11" s="13" t="s">
        <v>10</v>
      </c>
      <c r="B11" s="17">
        <v>19380.189999999999</v>
      </c>
      <c r="C11" s="17">
        <v>18425.52</v>
      </c>
      <c r="D11" s="17">
        <v>17697.18</v>
      </c>
      <c r="E11" s="17">
        <v>19971.400000000001</v>
      </c>
      <c r="F11" s="17">
        <v>22406.32</v>
      </c>
      <c r="G11" s="17">
        <v>21015.55</v>
      </c>
      <c r="H11" s="17"/>
      <c r="I11" s="21"/>
      <c r="J11" s="18" t="e">
        <f>((#REF!/#REF!)-1)*100</f>
        <v>#REF!</v>
      </c>
      <c r="K11" s="18" t="e">
        <f>((#REF!/#REF!)-1)*100</f>
        <v>#REF!</v>
      </c>
      <c r="L11" s="18">
        <f t="shared" si="0"/>
        <v>-4.9260094973269002</v>
      </c>
      <c r="M11" s="18">
        <f t="shared" si="0"/>
        <v>-3.952887082698342</v>
      </c>
      <c r="N11" s="18">
        <f t="shared" si="0"/>
        <v>12.850747972275812</v>
      </c>
      <c r="O11" s="18">
        <f t="shared" si="0"/>
        <v>12.192034609491564</v>
      </c>
      <c r="P11" s="18">
        <f t="shared" si="0"/>
        <v>-6.2070433699063514</v>
      </c>
      <c r="Q11" s="18"/>
    </row>
    <row r="12" spans="1:17" ht="12.75" hidden="1" customHeight="1" x14ac:dyDescent="0.45">
      <c r="A12" s="19" t="s">
        <v>11</v>
      </c>
      <c r="B12" s="20">
        <f t="shared" ref="B12:G12" si="4">+B8+B9+B11</f>
        <v>92541.66</v>
      </c>
      <c r="C12" s="20">
        <f t="shared" si="4"/>
        <v>88652.069999999992</v>
      </c>
      <c r="D12" s="20">
        <f t="shared" si="4"/>
        <v>87150.93</v>
      </c>
      <c r="E12" s="20">
        <f t="shared" si="4"/>
        <v>93259.51999999999</v>
      </c>
      <c r="F12" s="20">
        <f t="shared" si="4"/>
        <v>104775.86000000002</v>
      </c>
      <c r="G12" s="20">
        <f t="shared" si="4"/>
        <v>101676.24</v>
      </c>
      <c r="H12" s="20"/>
      <c r="I12" s="21"/>
      <c r="J12" s="22" t="e">
        <f>((#REF!/#REF!)-1)*100</f>
        <v>#REF!</v>
      </c>
      <c r="K12" s="22" t="e">
        <f>((#REF!/#REF!)-1)*100</f>
        <v>#REF!</v>
      </c>
      <c r="L12" s="22">
        <f t="shared" si="0"/>
        <v>-4.2030691906758673</v>
      </c>
      <c r="M12" s="22">
        <f t="shared" si="0"/>
        <v>-1.6932937944934667</v>
      </c>
      <c r="N12" s="22">
        <f t="shared" si="0"/>
        <v>7.0092080486117592</v>
      </c>
      <c r="O12" s="22">
        <f t="shared" si="0"/>
        <v>12.348701773288152</v>
      </c>
      <c r="P12" s="22">
        <f t="shared" si="0"/>
        <v>-2.9583341048214806</v>
      </c>
      <c r="Q12" s="22"/>
    </row>
    <row r="13" spans="1:17" ht="11.85" customHeight="1" x14ac:dyDescent="0.45">
      <c r="A13" s="13" t="s">
        <v>12</v>
      </c>
      <c r="B13" s="24">
        <v>19707.73</v>
      </c>
      <c r="C13" s="24">
        <v>18151.84</v>
      </c>
      <c r="D13" s="24">
        <v>18152.04</v>
      </c>
      <c r="E13" s="24">
        <v>20131.96</v>
      </c>
      <c r="F13" s="24">
        <v>21878.99</v>
      </c>
      <c r="G13" s="24">
        <v>21398.21</v>
      </c>
      <c r="H13" s="24"/>
      <c r="I13" s="15"/>
      <c r="J13" s="18" t="e">
        <f>((#REF!/#REF!)-1)*100</f>
        <v>#REF!</v>
      </c>
      <c r="K13" s="18" t="e">
        <f>((#REF!/#REF!)-1)*100</f>
        <v>#REF!</v>
      </c>
      <c r="L13" s="18">
        <f t="shared" si="0"/>
        <v>-7.8948209661894087</v>
      </c>
      <c r="M13" s="18">
        <f t="shared" si="0"/>
        <v>1.1018166753418157E-3</v>
      </c>
      <c r="N13" s="18">
        <f t="shared" si="0"/>
        <v>10.907424179320891</v>
      </c>
      <c r="O13" s="18">
        <f t="shared" si="0"/>
        <v>8.6778932602687533</v>
      </c>
      <c r="P13" s="18">
        <f t="shared" si="0"/>
        <v>-2.1974506135795213</v>
      </c>
      <c r="Q13" s="18"/>
    </row>
    <row r="14" spans="1:17" ht="11.85" customHeight="1" x14ac:dyDescent="0.45">
      <c r="A14" s="23" t="s">
        <v>13</v>
      </c>
      <c r="B14" s="20">
        <f t="shared" ref="B14:E14" si="5">+B9+B11+B13</f>
        <v>56281.45</v>
      </c>
      <c r="C14" s="20">
        <f t="shared" si="5"/>
        <v>53469.94</v>
      </c>
      <c r="D14" s="20">
        <f t="shared" si="5"/>
        <v>51458.49</v>
      </c>
      <c r="E14" s="20">
        <f t="shared" si="5"/>
        <v>56964.89</v>
      </c>
      <c r="F14" s="20">
        <f>+F9+F11+F13</f>
        <v>63367.8</v>
      </c>
      <c r="G14" s="20">
        <f>+G9+G11+G13</f>
        <v>60968.079999999994</v>
      </c>
      <c r="H14" s="20"/>
      <c r="I14" s="21"/>
      <c r="J14" s="22" t="e">
        <f>((#REF!/#REF!)-1)*100</f>
        <v>#REF!</v>
      </c>
      <c r="K14" s="22" t="e">
        <f>((#REF!/#REF!)-1)*100</f>
        <v>#REF!</v>
      </c>
      <c r="L14" s="22">
        <f t="shared" si="0"/>
        <v>-4.9954469900828631</v>
      </c>
      <c r="M14" s="22">
        <f t="shared" si="0"/>
        <v>-3.7618332842715096</v>
      </c>
      <c r="N14" s="22">
        <f t="shared" si="0"/>
        <v>10.700663777736196</v>
      </c>
      <c r="O14" s="22">
        <f t="shared" si="0"/>
        <v>11.240098945157273</v>
      </c>
      <c r="P14" s="22">
        <f t="shared" si="0"/>
        <v>-3.7869706696461058</v>
      </c>
      <c r="Q14" s="22"/>
    </row>
    <row r="15" spans="1:17" ht="11.25" customHeight="1" x14ac:dyDescent="0.45">
      <c r="A15" s="23" t="s">
        <v>14</v>
      </c>
      <c r="B15" s="20">
        <f t="shared" ref="B15:G15" si="6">+B8+B9+B11+B13</f>
        <v>112249.39</v>
      </c>
      <c r="C15" s="20">
        <f t="shared" si="6"/>
        <v>106803.90999999999</v>
      </c>
      <c r="D15" s="20">
        <f t="shared" si="6"/>
        <v>105302.97</v>
      </c>
      <c r="E15" s="20">
        <f t="shared" si="6"/>
        <v>113391.47999999998</v>
      </c>
      <c r="F15" s="20">
        <f t="shared" si="6"/>
        <v>126654.85000000002</v>
      </c>
      <c r="G15" s="20">
        <f t="shared" si="6"/>
        <v>123074.45000000001</v>
      </c>
      <c r="H15" s="20"/>
      <c r="I15" s="21"/>
      <c r="J15" s="22" t="e">
        <f>((#REF!/#REF!)-1)*100</f>
        <v>#REF!</v>
      </c>
      <c r="K15" s="22" t="e">
        <f>((#REF!/#REF!)-1)*100</f>
        <v>#REF!</v>
      </c>
      <c r="L15" s="22">
        <f t="shared" si="0"/>
        <v>-4.8512334899993732</v>
      </c>
      <c r="M15" s="22">
        <f t="shared" si="0"/>
        <v>-1.4053230822729135</v>
      </c>
      <c r="N15" s="22">
        <f t="shared" si="0"/>
        <v>7.6811793627473035</v>
      </c>
      <c r="O15" s="22">
        <f t="shared" si="0"/>
        <v>11.696972294567498</v>
      </c>
      <c r="P15" s="22">
        <f t="shared" si="0"/>
        <v>-2.8268952985219364</v>
      </c>
      <c r="Q15" s="22"/>
    </row>
    <row r="16" spans="1:17" ht="11.85" customHeight="1" x14ac:dyDescent="0.45">
      <c r="A16" s="13" t="s">
        <v>15</v>
      </c>
      <c r="B16" s="17">
        <v>18892.82</v>
      </c>
      <c r="C16" s="17">
        <v>18206.22</v>
      </c>
      <c r="D16" s="17">
        <v>17064.080000000002</v>
      </c>
      <c r="E16" s="17">
        <v>18863.060000000001</v>
      </c>
      <c r="F16" s="17">
        <v>20333.79</v>
      </c>
      <c r="G16" s="17">
        <v>21204.979330999999</v>
      </c>
      <c r="H16" s="17"/>
      <c r="I16" s="15"/>
      <c r="J16" s="18" t="e">
        <f>((#REF!/#REF!)-1)*100</f>
        <v>#REF!</v>
      </c>
      <c r="K16" s="18" t="e">
        <f>((#REF!/#REF!)-1)*100</f>
        <v>#REF!</v>
      </c>
      <c r="L16" s="18">
        <f t="shared" si="0"/>
        <v>-3.6341848384730202</v>
      </c>
      <c r="M16" s="18">
        <f t="shared" si="0"/>
        <v>-6.273350536245303</v>
      </c>
      <c r="N16" s="18">
        <f t="shared" si="0"/>
        <v>10.542496284593138</v>
      </c>
      <c r="O16" s="18">
        <f t="shared" si="0"/>
        <v>7.7968791913931135</v>
      </c>
      <c r="P16" s="18">
        <f t="shared" si="0"/>
        <v>4.2844414691014299</v>
      </c>
      <c r="Q16" s="18"/>
    </row>
    <row r="17" spans="1:17" ht="17.25" hidden="1" customHeight="1" x14ac:dyDescent="0.45">
      <c r="A17" s="25" t="s">
        <v>16</v>
      </c>
      <c r="B17" s="20">
        <f t="shared" ref="B17:F17" si="7">+B15+B16</f>
        <v>131142.21</v>
      </c>
      <c r="C17" s="20">
        <f t="shared" si="7"/>
        <v>125010.12999999999</v>
      </c>
      <c r="D17" s="20">
        <f t="shared" si="7"/>
        <v>122367.05</v>
      </c>
      <c r="E17" s="20">
        <f t="shared" si="7"/>
        <v>132254.53999999998</v>
      </c>
      <c r="F17" s="20">
        <f t="shared" si="7"/>
        <v>146988.64000000001</v>
      </c>
      <c r="G17" s="20">
        <f>+G15+G16</f>
        <v>144279.42933100002</v>
      </c>
      <c r="H17" s="20"/>
      <c r="I17" s="21"/>
      <c r="J17" s="22" t="e">
        <f>((#REF!/#REF!)-1)*100</f>
        <v>#REF!</v>
      </c>
      <c r="K17" s="22" t="e">
        <f>((#REF!/#REF!)-1)*100</f>
        <v>#REF!</v>
      </c>
      <c r="L17" s="22">
        <f t="shared" si="0"/>
        <v>-4.6759010695336052</v>
      </c>
      <c r="M17" s="22">
        <f t="shared" si="0"/>
        <v>-2.1142926577230048</v>
      </c>
      <c r="N17" s="22">
        <f t="shared" si="0"/>
        <v>8.080189887718948</v>
      </c>
      <c r="O17" s="22">
        <f t="shared" si="0"/>
        <v>11.140713959611537</v>
      </c>
      <c r="P17" s="22">
        <f t="shared" si="0"/>
        <v>-1.8431428911785286</v>
      </c>
      <c r="Q17" s="22"/>
    </row>
    <row r="18" spans="1:17" ht="10.5" customHeight="1" x14ac:dyDescent="0.45">
      <c r="A18" s="13" t="s">
        <v>17</v>
      </c>
      <c r="B18" s="17">
        <v>18935.87</v>
      </c>
      <c r="C18" s="17">
        <v>17667.97</v>
      </c>
      <c r="D18" s="17">
        <v>18744.78</v>
      </c>
      <c r="E18" s="17">
        <v>21367.3</v>
      </c>
      <c r="F18" s="17">
        <v>22827.25</v>
      </c>
      <c r="G18" s="17">
        <v>21914.93</v>
      </c>
      <c r="H18" s="17"/>
      <c r="I18" s="15"/>
      <c r="J18" s="18" t="e">
        <f>((#REF!/#REF!)-1)*100</f>
        <v>#REF!</v>
      </c>
      <c r="K18" s="18" t="e">
        <f>((#REF!/#REF!)-1)*100</f>
        <v>#REF!</v>
      </c>
      <c r="L18" s="18">
        <f t="shared" si="0"/>
        <v>-6.6957578394866379</v>
      </c>
      <c r="M18" s="18">
        <f t="shared" si="0"/>
        <v>6.0947013154312391</v>
      </c>
      <c r="N18" s="18">
        <f t="shared" si="0"/>
        <v>13.990668335397904</v>
      </c>
      <c r="O18" s="18">
        <f t="shared" si="0"/>
        <v>6.8326367861171189</v>
      </c>
      <c r="P18" s="18">
        <f>((G18/F18)-1)*100</f>
        <v>-3.9966268385372761</v>
      </c>
      <c r="Q18" s="18"/>
    </row>
    <row r="19" spans="1:17" ht="16.5" hidden="1" customHeight="1" x14ac:dyDescent="0.45">
      <c r="A19" s="25" t="s">
        <v>18</v>
      </c>
      <c r="B19" s="20">
        <f t="shared" ref="B19:E19" si="8">B18+B17</f>
        <v>150078.07999999999</v>
      </c>
      <c r="C19" s="20">
        <f t="shared" si="8"/>
        <v>142678.09999999998</v>
      </c>
      <c r="D19" s="20">
        <f t="shared" si="8"/>
        <v>141111.83000000002</v>
      </c>
      <c r="E19" s="20">
        <f t="shared" si="8"/>
        <v>153621.83999999997</v>
      </c>
      <c r="F19" s="20">
        <f>F18+F17</f>
        <v>169815.89</v>
      </c>
      <c r="G19" s="20">
        <f>G18+G17</f>
        <v>166194.35933100001</v>
      </c>
      <c r="H19" s="20"/>
      <c r="I19" s="21"/>
      <c r="J19" s="22" t="e">
        <f>((#REF!/#REF!)-1)*100</f>
        <v>#REF!</v>
      </c>
      <c r="K19" s="22" t="e">
        <f>((#REF!/#REF!)-1)*100</f>
        <v>#REF!</v>
      </c>
      <c r="L19" s="22">
        <f t="shared" si="0"/>
        <v>-4.9307533785080455</v>
      </c>
      <c r="M19" s="22">
        <f t="shared" si="0"/>
        <v>-1.0977648286597308</v>
      </c>
      <c r="N19" s="22">
        <f t="shared" si="0"/>
        <v>8.8653162530738516</v>
      </c>
      <c r="O19" s="22">
        <f t="shared" si="0"/>
        <v>10.541502432206284</v>
      </c>
      <c r="P19" s="22">
        <f t="shared" si="0"/>
        <v>-2.1326217876312947</v>
      </c>
      <c r="Q19" s="22"/>
    </row>
    <row r="20" spans="1:17" ht="11.85" customHeight="1" x14ac:dyDescent="0.45">
      <c r="A20" s="13" t="s">
        <v>19</v>
      </c>
      <c r="B20" s="17">
        <v>19904.68</v>
      </c>
      <c r="C20" s="17">
        <v>18814.41</v>
      </c>
      <c r="D20" s="17">
        <v>19437.98</v>
      </c>
      <c r="E20" s="17">
        <v>21834.69</v>
      </c>
      <c r="F20" s="17">
        <v>20769.419999999998</v>
      </c>
      <c r="G20" s="17">
        <v>20481.32</v>
      </c>
      <c r="H20" s="17"/>
      <c r="I20" s="15"/>
      <c r="J20" s="18" t="e">
        <f>((#REF!/#REF!)-1)*100</f>
        <v>#REF!</v>
      </c>
      <c r="K20" s="18" t="e">
        <f>((#REF!/#REF!)-1)*100</f>
        <v>#REF!</v>
      </c>
      <c r="L20" s="18">
        <f t="shared" ref="L20:P37" si="9">((C20/B20)-1)*100</f>
        <v>-5.4774555531663882</v>
      </c>
      <c r="M20" s="18">
        <f t="shared" si="9"/>
        <v>3.3143213101022084</v>
      </c>
      <c r="N20" s="18">
        <f t="shared" si="9"/>
        <v>12.330036351513884</v>
      </c>
      <c r="O20" s="18">
        <f t="shared" si="9"/>
        <v>-4.8787960809152819</v>
      </c>
      <c r="P20" s="18">
        <f t="shared" si="9"/>
        <v>-1.3871355098023841</v>
      </c>
      <c r="Q20" s="18"/>
    </row>
    <row r="21" spans="1:17" ht="11.25" customHeight="1" x14ac:dyDescent="0.45">
      <c r="A21" s="23" t="s">
        <v>20</v>
      </c>
      <c r="B21" s="20">
        <f t="shared" ref="B21:D21" si="10">+B16+B18+B20</f>
        <v>57733.37</v>
      </c>
      <c r="C21" s="20">
        <f t="shared" si="10"/>
        <v>54688.600000000006</v>
      </c>
      <c r="D21" s="20">
        <f t="shared" si="10"/>
        <v>55246.84</v>
      </c>
      <c r="E21" s="20">
        <f>+E16+E18+E20</f>
        <v>62065.05</v>
      </c>
      <c r="F21" s="20">
        <f>+F16+F18+F20</f>
        <v>63930.46</v>
      </c>
      <c r="G21" s="20">
        <f>+G16+G18+G20</f>
        <v>63601.229331000002</v>
      </c>
      <c r="H21" s="20"/>
      <c r="I21" s="21"/>
      <c r="J21" s="22" t="e">
        <f>((#REF!/#REF!)-1)*100</f>
        <v>#REF!</v>
      </c>
      <c r="K21" s="22" t="e">
        <f>((#REF!/#REF!)-1)*100</f>
        <v>#REF!</v>
      </c>
      <c r="L21" s="22">
        <f t="shared" si="9"/>
        <v>-5.2738476898195881</v>
      </c>
      <c r="M21" s="22">
        <f t="shared" si="9"/>
        <v>1.0207611824036178</v>
      </c>
      <c r="N21" s="22">
        <f t="shared" si="9"/>
        <v>12.341357442344236</v>
      </c>
      <c r="O21" s="22">
        <f t="shared" si="9"/>
        <v>3.005572379302035</v>
      </c>
      <c r="P21" s="22">
        <f t="shared" si="9"/>
        <v>-0.51498248096446542</v>
      </c>
      <c r="Q21" s="22"/>
    </row>
    <row r="22" spans="1:17" ht="11.25" hidden="1" customHeight="1" x14ac:dyDescent="0.45">
      <c r="A22" s="25" t="s">
        <v>21</v>
      </c>
      <c r="B22" s="20">
        <f>+B15+B16+B18+B20</f>
        <v>169982.75999999998</v>
      </c>
      <c r="C22" s="20">
        <f>+C15+C16+C18+C20</f>
        <v>161492.50999999998</v>
      </c>
      <c r="D22" s="20">
        <f>+D15+D16+D18+D20</f>
        <v>160549.81000000003</v>
      </c>
      <c r="E22" s="20">
        <f>+E15+E16+E18+E20</f>
        <v>175456.52999999997</v>
      </c>
      <c r="F22" s="20">
        <f t="shared" ref="F22:G22" si="11">+F15+F16+F18+F20</f>
        <v>190585.31</v>
      </c>
      <c r="G22" s="20">
        <f t="shared" si="11"/>
        <v>186675.67933100002</v>
      </c>
      <c r="H22" s="20"/>
      <c r="I22" s="21"/>
      <c r="J22" s="22" t="e">
        <f>((#REF!/#REF!)-1)*100</f>
        <v>#REF!</v>
      </c>
      <c r="K22" s="22" t="e">
        <f>((#REF!/#REF!)-1)*100</f>
        <v>#REF!</v>
      </c>
      <c r="L22" s="22">
        <f t="shared" si="9"/>
        <v>-4.994771234447537</v>
      </c>
      <c r="M22" s="22">
        <f t="shared" si="9"/>
        <v>-0.58374224290647092</v>
      </c>
      <c r="N22" s="22">
        <f t="shared" si="9"/>
        <v>9.2847945444469495</v>
      </c>
      <c r="O22" s="22">
        <f t="shared" si="9"/>
        <v>8.6225231970562977</v>
      </c>
      <c r="P22" s="22">
        <f t="shared" si="9"/>
        <v>-2.0513809112569947</v>
      </c>
      <c r="Q22" s="22"/>
    </row>
    <row r="23" spans="1:17" ht="12" customHeight="1" x14ac:dyDescent="0.45">
      <c r="A23" s="13" t="s">
        <v>22</v>
      </c>
      <c r="B23" s="17">
        <v>20205.169999999998</v>
      </c>
      <c r="C23" s="17">
        <v>18566.27</v>
      </c>
      <c r="D23" s="17">
        <v>17756.88</v>
      </c>
      <c r="E23" s="17">
        <v>20015.830000000002</v>
      </c>
      <c r="F23" s="17">
        <v>21744.14</v>
      </c>
      <c r="G23" s="17">
        <v>20757.782787</v>
      </c>
      <c r="H23" s="17"/>
      <c r="I23" s="15"/>
      <c r="J23" s="18" t="e">
        <f>((#REF!/#REF!)-1)*100</f>
        <v>#REF!</v>
      </c>
      <c r="K23" s="18" t="e">
        <f>((#REF!/#REF!)-1)*100</f>
        <v>#REF!</v>
      </c>
      <c r="L23" s="18">
        <f t="shared" si="9"/>
        <v>-8.1112903281684741</v>
      </c>
      <c r="M23" s="18">
        <f t="shared" si="9"/>
        <v>-4.3594647713299466</v>
      </c>
      <c r="N23" s="18">
        <f t="shared" si="9"/>
        <v>12.721547929591237</v>
      </c>
      <c r="O23" s="18">
        <f t="shared" si="9"/>
        <v>8.6347156225847108</v>
      </c>
      <c r="P23" s="18">
        <f>((G23/F23)-1)*100</f>
        <v>-4.5361978583655205</v>
      </c>
      <c r="Q23" s="18"/>
    </row>
    <row r="24" spans="1:17" ht="14.25" hidden="1" customHeight="1" x14ac:dyDescent="0.45">
      <c r="A24" s="25" t="s">
        <v>23</v>
      </c>
      <c r="B24" s="20">
        <f t="shared" ref="B24:E24" si="12">+B15+B21+B23</f>
        <v>190187.93</v>
      </c>
      <c r="C24" s="20">
        <f t="shared" si="12"/>
        <v>180058.78</v>
      </c>
      <c r="D24" s="20">
        <f t="shared" si="12"/>
        <v>178306.69</v>
      </c>
      <c r="E24" s="20">
        <f t="shared" si="12"/>
        <v>195472.36</v>
      </c>
      <c r="F24" s="20">
        <f>+F15+F21+F23</f>
        <v>212329.45</v>
      </c>
      <c r="G24" s="20">
        <f>+G15+G21+G23</f>
        <v>207433.46211800002</v>
      </c>
      <c r="H24" s="20"/>
      <c r="I24" s="21"/>
      <c r="J24" s="22" t="e">
        <f>((#REF!/#REF!)-1)*100</f>
        <v>#REF!</v>
      </c>
      <c r="K24" s="22" t="e">
        <f>((#REF!/#REF!)-1)*100</f>
        <v>#REF!</v>
      </c>
      <c r="L24" s="22">
        <f t="shared" si="9"/>
        <v>-5.3258637390921626</v>
      </c>
      <c r="M24" s="22">
        <f t="shared" si="9"/>
        <v>-0.97306557336442889</v>
      </c>
      <c r="N24" s="22">
        <f t="shared" si="9"/>
        <v>9.6270476447069875</v>
      </c>
      <c r="O24" s="22">
        <f t="shared" si="9"/>
        <v>8.6237716677693079</v>
      </c>
      <c r="P24" s="22">
        <f>((G24/F24)-1)*100</f>
        <v>-2.3058449414341653</v>
      </c>
      <c r="Q24" s="22"/>
    </row>
    <row r="25" spans="1:17" ht="12" customHeight="1" x14ac:dyDescent="0.45">
      <c r="A25" s="13" t="s">
        <v>24</v>
      </c>
      <c r="B25" s="17">
        <v>18541.919999999998</v>
      </c>
      <c r="C25" s="17">
        <v>17162.75</v>
      </c>
      <c r="D25" s="17">
        <v>18908.599999999999</v>
      </c>
      <c r="E25" s="17">
        <v>21440.86</v>
      </c>
      <c r="F25" s="17">
        <v>21225.31</v>
      </c>
      <c r="G25" s="17">
        <v>19656.870497</v>
      </c>
      <c r="H25" s="17"/>
      <c r="I25" s="15"/>
      <c r="J25" s="18" t="e">
        <f>((#REF!/#REF!)-1)*100</f>
        <v>#REF!</v>
      </c>
      <c r="K25" s="18" t="e">
        <f>((#REF!/#REF!)-1)*100</f>
        <v>#REF!</v>
      </c>
      <c r="L25" s="18">
        <f t="shared" si="9"/>
        <v>-7.4381185982896998</v>
      </c>
      <c r="M25" s="18">
        <f t="shared" si="9"/>
        <v>10.172320869324537</v>
      </c>
      <c r="N25" s="18">
        <f t="shared" si="9"/>
        <v>13.392107295093258</v>
      </c>
      <c r="O25" s="18">
        <f t="shared" si="9"/>
        <v>-1.0053234804947131</v>
      </c>
      <c r="P25" s="18">
        <f t="shared" si="9"/>
        <v>-7.389477482307683</v>
      </c>
      <c r="Q25" s="18"/>
    </row>
    <row r="26" spans="1:17" ht="17.25" hidden="1" customHeight="1" x14ac:dyDescent="0.45">
      <c r="A26" s="25" t="s">
        <v>25</v>
      </c>
      <c r="B26" s="20">
        <f t="shared" ref="B26:G26" si="13">+B15+B21+B23+B25</f>
        <v>208729.84999999998</v>
      </c>
      <c r="C26" s="20">
        <f t="shared" si="13"/>
        <v>197221.53</v>
      </c>
      <c r="D26" s="20">
        <f t="shared" si="13"/>
        <v>197215.29</v>
      </c>
      <c r="E26" s="20">
        <f t="shared" si="13"/>
        <v>216913.21999999997</v>
      </c>
      <c r="F26" s="20">
        <f t="shared" si="13"/>
        <v>233554.76</v>
      </c>
      <c r="G26" s="20">
        <f t="shared" si="13"/>
        <v>227090.33261500002</v>
      </c>
      <c r="H26" s="20"/>
      <c r="I26" s="21"/>
      <c r="J26" s="22" t="e">
        <f>((#REF!/#REF!)-1)*100</f>
        <v>#REF!</v>
      </c>
      <c r="K26" s="22" t="e">
        <f>((#REF!/#REF!)-1)*100</f>
        <v>#REF!</v>
      </c>
      <c r="L26" s="18">
        <f t="shared" si="9"/>
        <v>-5.5134998659750796</v>
      </c>
      <c r="M26" s="18">
        <f t="shared" si="9"/>
        <v>-3.1639547670048174E-3</v>
      </c>
      <c r="N26" s="18">
        <f t="shared" si="9"/>
        <v>9.988033889258773</v>
      </c>
      <c r="O26" s="18">
        <f t="shared" si="9"/>
        <v>7.6719805275123676</v>
      </c>
      <c r="P26" s="18">
        <f t="shared" si="9"/>
        <v>-2.7678422760469501</v>
      </c>
      <c r="Q26" s="18"/>
    </row>
    <row r="27" spans="1:17" ht="11.85" customHeight="1" x14ac:dyDescent="0.45">
      <c r="A27" s="13" t="s">
        <v>26</v>
      </c>
      <c r="B27" s="17">
        <v>18732.12</v>
      </c>
      <c r="C27" s="17">
        <v>17088.060000000001</v>
      </c>
      <c r="D27" s="17">
        <v>18172.240000000002</v>
      </c>
      <c r="E27" s="17">
        <v>19721.439999999999</v>
      </c>
      <c r="F27" s="17">
        <v>19402.21</v>
      </c>
      <c r="G27" s="17">
        <v>19154.171720999999</v>
      </c>
      <c r="H27" s="17"/>
      <c r="I27" s="15"/>
      <c r="J27" s="18" t="e">
        <f>((#REF!/#REF!)-1)*100</f>
        <v>#REF!</v>
      </c>
      <c r="K27" s="18" t="e">
        <f>((#REF!/#REF!)-1)*100</f>
        <v>#REF!</v>
      </c>
      <c r="L27" s="18">
        <f t="shared" si="9"/>
        <v>-8.7766894510605162</v>
      </c>
      <c r="M27" s="18">
        <f t="shared" si="9"/>
        <v>6.3446640519754682</v>
      </c>
      <c r="N27" s="18">
        <f t="shared" si="9"/>
        <v>8.5250910179482275</v>
      </c>
      <c r="O27" s="18">
        <f t="shared" si="9"/>
        <v>-1.6186951865583832</v>
      </c>
      <c r="P27" s="18">
        <f t="shared" si="9"/>
        <v>-1.2784021974816318</v>
      </c>
      <c r="Q27" s="18"/>
    </row>
    <row r="28" spans="1:17" ht="11.85" customHeight="1" x14ac:dyDescent="0.45">
      <c r="A28" s="23" t="s">
        <v>27</v>
      </c>
      <c r="B28" s="20">
        <f t="shared" ref="B28:G28" si="14">+B23+B25+B27</f>
        <v>57479.209999999992</v>
      </c>
      <c r="C28" s="20">
        <f t="shared" si="14"/>
        <v>52817.08</v>
      </c>
      <c r="D28" s="20">
        <f t="shared" si="14"/>
        <v>54837.72</v>
      </c>
      <c r="E28" s="20">
        <f t="shared" si="14"/>
        <v>61178.130000000005</v>
      </c>
      <c r="F28" s="20">
        <f t="shared" si="14"/>
        <v>62371.659999999996</v>
      </c>
      <c r="G28" s="20">
        <f t="shared" si="14"/>
        <v>59568.825004999999</v>
      </c>
      <c r="H28" s="20"/>
      <c r="I28" s="21"/>
      <c r="J28" s="22" t="e">
        <f>((#REF!/#REF!)-1)*100</f>
        <v>#REF!</v>
      </c>
      <c r="K28" s="22" t="e">
        <f>((#REF!/#REF!)-1)*100</f>
        <v>#REF!</v>
      </c>
      <c r="L28" s="22">
        <f t="shared" si="9"/>
        <v>-8.1109848239041433</v>
      </c>
      <c r="M28" s="22">
        <f t="shared" si="9"/>
        <v>3.8257321305910974</v>
      </c>
      <c r="N28" s="22">
        <f t="shared" si="9"/>
        <v>11.562132780137468</v>
      </c>
      <c r="O28" s="22">
        <f t="shared" si="9"/>
        <v>1.9509095815775757</v>
      </c>
      <c r="P28" s="22">
        <f t="shared" si="9"/>
        <v>-4.4937636660624332</v>
      </c>
      <c r="Q28" s="22"/>
    </row>
    <row r="29" spans="1:17" ht="13.5" customHeight="1" x14ac:dyDescent="0.45">
      <c r="A29" s="23" t="s">
        <v>28</v>
      </c>
      <c r="B29" s="26">
        <f t="shared" ref="B29:G29" si="15">+B28+B21</f>
        <v>115212.57999999999</v>
      </c>
      <c r="C29" s="26">
        <f t="shared" si="15"/>
        <v>107505.68000000001</v>
      </c>
      <c r="D29" s="26">
        <f t="shared" si="15"/>
        <v>110084.56</v>
      </c>
      <c r="E29" s="26">
        <f t="shared" si="15"/>
        <v>123243.18000000001</v>
      </c>
      <c r="F29" s="26">
        <f t="shared" si="15"/>
        <v>126302.12</v>
      </c>
      <c r="G29" s="26">
        <f t="shared" si="15"/>
        <v>123170.054336</v>
      </c>
      <c r="H29" s="26"/>
      <c r="I29" s="21"/>
      <c r="J29" s="22" t="e">
        <f>((#REF!/#REF!)-1)*100</f>
        <v>#REF!</v>
      </c>
      <c r="K29" s="22" t="e">
        <f>((#REF!/#REF!)-1)*100</f>
        <v>#REF!</v>
      </c>
      <c r="L29" s="22">
        <f t="shared" si="9"/>
        <v>-6.6892868816929347</v>
      </c>
      <c r="M29" s="22">
        <f t="shared" si="9"/>
        <v>2.3988313919785398</v>
      </c>
      <c r="N29" s="22">
        <f t="shared" si="9"/>
        <v>11.953193072670686</v>
      </c>
      <c r="O29" s="22">
        <f t="shared" si="9"/>
        <v>2.4820359227991196</v>
      </c>
      <c r="P29" s="22">
        <f t="shared" si="9"/>
        <v>-2.4798203418913256</v>
      </c>
      <c r="Q29" s="22"/>
    </row>
    <row r="30" spans="1:17" ht="16.5" customHeight="1" x14ac:dyDescent="0.45">
      <c r="A30" s="27" t="s">
        <v>29</v>
      </c>
      <c r="B30" s="28">
        <f t="shared" ref="B30:G30" si="16">+B15+B21+B28</f>
        <v>227461.97</v>
      </c>
      <c r="C30" s="28">
        <f t="shared" si="16"/>
        <v>214309.59000000003</v>
      </c>
      <c r="D30" s="28">
        <f t="shared" si="16"/>
        <v>215387.53</v>
      </c>
      <c r="E30" s="28">
        <f t="shared" si="16"/>
        <v>236634.65999999997</v>
      </c>
      <c r="F30" s="28">
        <f t="shared" si="16"/>
        <v>252956.97000000003</v>
      </c>
      <c r="G30" s="28">
        <f t="shared" si="16"/>
        <v>246244.50433600001</v>
      </c>
      <c r="H30" s="28"/>
      <c r="I30" s="29"/>
      <c r="J30" s="30" t="e">
        <f>((#REF!/#REF!)-1)*100</f>
        <v>#REF!</v>
      </c>
      <c r="K30" s="30" t="e">
        <f>((#REF!/#REF!)-1)*100</f>
        <v>#REF!</v>
      </c>
      <c r="L30" s="30">
        <f t="shared" si="9"/>
        <v>-5.7822325200120206</v>
      </c>
      <c r="M30" s="30">
        <f t="shared" si="9"/>
        <v>0.50298262434265162</v>
      </c>
      <c r="N30" s="30">
        <f t="shared" si="9"/>
        <v>9.8646054393213731</v>
      </c>
      <c r="O30" s="30">
        <f t="shared" si="9"/>
        <v>6.8976835430617278</v>
      </c>
      <c r="P30" s="30">
        <f t="shared" si="9"/>
        <v>-2.6535998055321475</v>
      </c>
      <c r="Q30" s="30"/>
    </row>
    <row r="31" spans="1:17" ht="18" customHeight="1" x14ac:dyDescent="0.45">
      <c r="A31" s="31" t="s">
        <v>30</v>
      </c>
      <c r="B31" s="31"/>
      <c r="C31" s="31"/>
      <c r="D31" s="31"/>
      <c r="E31" s="31"/>
      <c r="F31" s="31"/>
      <c r="G31" s="31"/>
      <c r="H31" s="2"/>
      <c r="I31" s="3"/>
      <c r="J31" s="31"/>
      <c r="K31" s="31"/>
      <c r="L31" s="31"/>
      <c r="M31" s="31"/>
      <c r="N31" s="31"/>
      <c r="O31" s="31"/>
      <c r="P31" s="31"/>
    </row>
    <row r="32" spans="1:17" ht="17.25" customHeight="1" x14ac:dyDescent="0.5">
      <c r="A32" s="4"/>
      <c r="B32" s="15"/>
      <c r="D32" s="5" t="s">
        <v>1</v>
      </c>
      <c r="E32" s="5"/>
      <c r="F32" s="5"/>
      <c r="G32" s="5"/>
      <c r="H32" s="2"/>
      <c r="I32" s="6"/>
      <c r="J32" s="7"/>
      <c r="K32" s="6"/>
      <c r="L32" s="32"/>
      <c r="M32" s="8" t="s">
        <v>2</v>
      </c>
      <c r="N32" s="8"/>
      <c r="O32" s="8"/>
      <c r="P32" s="8"/>
    </row>
    <row r="33" spans="1:17" ht="11.85" customHeight="1" x14ac:dyDescent="0.45">
      <c r="A33" s="9"/>
      <c r="B33" s="10">
        <v>2557</v>
      </c>
      <c r="C33" s="10">
        <v>2558</v>
      </c>
      <c r="D33" s="10">
        <v>2559</v>
      </c>
      <c r="E33" s="10">
        <v>2560</v>
      </c>
      <c r="F33" s="10">
        <v>2561</v>
      </c>
      <c r="G33" s="10">
        <v>2562</v>
      </c>
      <c r="H33" s="10">
        <v>2563</v>
      </c>
      <c r="I33" s="11"/>
      <c r="J33" s="12">
        <v>2553</v>
      </c>
      <c r="K33" s="12">
        <v>2554</v>
      </c>
      <c r="L33" s="12">
        <v>2558</v>
      </c>
      <c r="M33" s="12">
        <v>2559</v>
      </c>
      <c r="N33" s="12">
        <v>2560</v>
      </c>
      <c r="O33" s="12">
        <v>2561</v>
      </c>
      <c r="P33" s="12">
        <v>2562</v>
      </c>
      <c r="Q33" s="12">
        <v>2563</v>
      </c>
    </row>
    <row r="34" spans="1:17" ht="11.85" customHeight="1" x14ac:dyDescent="0.45">
      <c r="A34" s="13" t="s">
        <v>3</v>
      </c>
      <c r="B34" s="14">
        <v>20428.09</v>
      </c>
      <c r="C34" s="14">
        <v>17657.84</v>
      </c>
      <c r="D34" s="14">
        <v>15487.15</v>
      </c>
      <c r="E34" s="14">
        <v>16239.77</v>
      </c>
      <c r="F34" s="14">
        <v>20201.05</v>
      </c>
      <c r="G34" s="14">
        <v>22989</v>
      </c>
      <c r="H34" s="14">
        <v>21181.429642999999</v>
      </c>
      <c r="I34" s="15"/>
      <c r="J34" s="16" t="e">
        <f>((#REF!/#REF!)-1)*100</f>
        <v>#REF!</v>
      </c>
      <c r="K34" s="16" t="e">
        <f>((#REF!/#REF!)-1)*100</f>
        <v>#REF!</v>
      </c>
      <c r="L34" s="16">
        <f t="shared" ref="L34:Q49" si="17">((C34/B34)-1)*100</f>
        <v>-13.560983919690972</v>
      </c>
      <c r="M34" s="16">
        <f t="shared" si="17"/>
        <v>-12.293066422620214</v>
      </c>
      <c r="N34" s="16">
        <f t="shared" si="17"/>
        <v>4.8596417029602046</v>
      </c>
      <c r="O34" s="16">
        <f t="shared" si="17"/>
        <v>24.392463686369936</v>
      </c>
      <c r="P34" s="16">
        <f t="shared" si="17"/>
        <v>13.801015293759477</v>
      </c>
      <c r="Q34" s="16">
        <f t="shared" si="17"/>
        <v>-7.8627620035669255</v>
      </c>
    </row>
    <row r="35" spans="1:17" ht="11.85" customHeight="1" x14ac:dyDescent="0.45">
      <c r="A35" s="13" t="s">
        <v>4</v>
      </c>
      <c r="B35" s="17">
        <v>16595.32</v>
      </c>
      <c r="C35" s="17">
        <v>16839.310000000001</v>
      </c>
      <c r="D35" s="17">
        <v>14007.7</v>
      </c>
      <c r="E35" s="17">
        <v>16756.86</v>
      </c>
      <c r="F35" s="17">
        <v>19484.5</v>
      </c>
      <c r="G35" s="17">
        <v>17496.330000000002</v>
      </c>
      <c r="H35" s="17">
        <v>16744.488025999999</v>
      </c>
      <c r="I35" s="15"/>
      <c r="J35" s="18" t="e">
        <f>((#REF!/#REF!)-1)*100</f>
        <v>#REF!</v>
      </c>
      <c r="K35" s="18" t="e">
        <f>((#REF!/#REF!)-1)*100</f>
        <v>#REF!</v>
      </c>
      <c r="L35" s="18">
        <f t="shared" si="17"/>
        <v>1.4702337767515283</v>
      </c>
      <c r="M35" s="18">
        <f t="shared" si="17"/>
        <v>-16.815475218402653</v>
      </c>
      <c r="N35" s="18">
        <f t="shared" si="17"/>
        <v>19.626062808312561</v>
      </c>
      <c r="O35" s="18">
        <f t="shared" si="17"/>
        <v>16.277751320951527</v>
      </c>
      <c r="P35" s="18">
        <f t="shared" si="17"/>
        <v>-10.203854345762009</v>
      </c>
      <c r="Q35" s="18">
        <f t="shared" si="17"/>
        <v>-4.2971410232888978</v>
      </c>
    </row>
    <row r="36" spans="1:17" ht="11.85" hidden="1" customHeight="1" x14ac:dyDescent="0.45">
      <c r="A36" s="19" t="s">
        <v>5</v>
      </c>
      <c r="B36" s="20">
        <f t="shared" ref="B36:H36" si="18">+B34+B35</f>
        <v>37023.410000000003</v>
      </c>
      <c r="C36" s="20">
        <f t="shared" si="18"/>
        <v>34497.15</v>
      </c>
      <c r="D36" s="20">
        <f t="shared" si="18"/>
        <v>29494.85</v>
      </c>
      <c r="E36" s="20">
        <f t="shared" si="18"/>
        <v>32996.630000000005</v>
      </c>
      <c r="F36" s="20">
        <f t="shared" si="18"/>
        <v>39685.550000000003</v>
      </c>
      <c r="G36" s="20">
        <f t="shared" si="18"/>
        <v>40485.33</v>
      </c>
      <c r="H36" s="20">
        <f t="shared" si="18"/>
        <v>37925.917669000002</v>
      </c>
      <c r="I36" s="21"/>
      <c r="J36" s="22" t="e">
        <f>((#REF!/#REF!)-1)*100</f>
        <v>#REF!</v>
      </c>
      <c r="K36" s="22" t="e">
        <f>((#REF!/#REF!)-1)*100</f>
        <v>#REF!</v>
      </c>
      <c r="L36" s="22">
        <f t="shared" si="17"/>
        <v>-6.8234125381751776</v>
      </c>
      <c r="M36" s="22">
        <f t="shared" si="17"/>
        <v>-14.500618167008007</v>
      </c>
      <c r="N36" s="22">
        <f t="shared" si="17"/>
        <v>11.872513337074132</v>
      </c>
      <c r="O36" s="22">
        <f t="shared" si="17"/>
        <v>20.271524698128253</v>
      </c>
      <c r="P36" s="22">
        <f t="shared" si="17"/>
        <v>2.0152927198942683</v>
      </c>
      <c r="Q36" s="22">
        <f t="shared" si="17"/>
        <v>-6.3218265258057631</v>
      </c>
    </row>
    <row r="37" spans="1:17" ht="11.85" customHeight="1" x14ac:dyDescent="0.45">
      <c r="A37" s="13" t="s">
        <v>6</v>
      </c>
      <c r="B37" s="17">
        <v>18480.63</v>
      </c>
      <c r="C37" s="17">
        <v>17363.419999999998</v>
      </c>
      <c r="D37" s="17">
        <v>16160.27</v>
      </c>
      <c r="E37" s="17">
        <v>19091.53</v>
      </c>
      <c r="F37" s="17">
        <v>21042.3</v>
      </c>
      <c r="G37" s="17">
        <v>19405.29</v>
      </c>
      <c r="H37" s="17">
        <v>20812.505725999999</v>
      </c>
      <c r="I37" s="15"/>
      <c r="J37" s="18" t="e">
        <f>((#REF!/#REF!)-1)*100</f>
        <v>#REF!</v>
      </c>
      <c r="K37" s="18" t="e">
        <f>((#REF!/#REF!)-1)*100</f>
        <v>#REF!</v>
      </c>
      <c r="L37" s="18">
        <f t="shared" si="17"/>
        <v>-6.0453025681483918</v>
      </c>
      <c r="M37" s="18">
        <f t="shared" si="17"/>
        <v>-6.929222468845408</v>
      </c>
      <c r="N37" s="18">
        <f t="shared" si="17"/>
        <v>18.138682088851233</v>
      </c>
      <c r="O37" s="18">
        <f t="shared" si="17"/>
        <v>10.217986719765261</v>
      </c>
      <c r="P37" s="18">
        <f t="shared" si="17"/>
        <v>-7.7796153462311501</v>
      </c>
      <c r="Q37" s="18">
        <f t="shared" si="17"/>
        <v>7.2517119094844595</v>
      </c>
    </row>
    <row r="38" spans="1:17" ht="11.85" customHeight="1" x14ac:dyDescent="0.45">
      <c r="A38" s="23" t="s">
        <v>7</v>
      </c>
      <c r="B38" s="20">
        <f t="shared" ref="B38:H38" si="19">+B34+B35+B37</f>
        <v>55504.040000000008</v>
      </c>
      <c r="C38" s="20">
        <f t="shared" si="19"/>
        <v>51860.57</v>
      </c>
      <c r="D38" s="20">
        <f t="shared" si="19"/>
        <v>45655.119999999995</v>
      </c>
      <c r="E38" s="20">
        <f t="shared" si="19"/>
        <v>52088.160000000003</v>
      </c>
      <c r="F38" s="20">
        <f t="shared" si="19"/>
        <v>60727.850000000006</v>
      </c>
      <c r="G38" s="20">
        <f t="shared" si="19"/>
        <v>59890.62</v>
      </c>
      <c r="H38" s="20">
        <f t="shared" si="19"/>
        <v>58738.423395000005</v>
      </c>
      <c r="I38" s="21"/>
      <c r="J38" s="22" t="e">
        <f>((#REF!/#REF!)-1)*100</f>
        <v>#REF!</v>
      </c>
      <c r="K38" s="22" t="e">
        <f>((#REF!/#REF!)-1)*100</f>
        <v>#REF!</v>
      </c>
      <c r="L38" s="22">
        <f t="shared" si="17"/>
        <v>-6.5643329746807755</v>
      </c>
      <c r="M38" s="22">
        <f t="shared" si="17"/>
        <v>-11.965641719711151</v>
      </c>
      <c r="N38" s="22">
        <f t="shared" si="17"/>
        <v>14.090511644696168</v>
      </c>
      <c r="O38" s="22">
        <f t="shared" si="17"/>
        <v>16.586667680332724</v>
      </c>
      <c r="P38" s="22">
        <f t="shared" si="17"/>
        <v>-1.378659050172204</v>
      </c>
      <c r="Q38" s="18">
        <f t="shared" si="17"/>
        <v>-1.9238348258875937</v>
      </c>
    </row>
    <row r="39" spans="1:17" ht="11.85" customHeight="1" x14ac:dyDescent="0.45">
      <c r="A39" s="13" t="s">
        <v>8</v>
      </c>
      <c r="B39" s="17">
        <v>18702.87</v>
      </c>
      <c r="C39" s="17">
        <v>17423.34</v>
      </c>
      <c r="D39" s="17">
        <v>14828.49</v>
      </c>
      <c r="E39" s="17">
        <v>16679.54</v>
      </c>
      <c r="F39" s="17">
        <v>20160.330000000002</v>
      </c>
      <c r="G39" s="17">
        <v>19893.580000000002</v>
      </c>
      <c r="H39" s="17">
        <v>16485.891099</v>
      </c>
      <c r="I39" s="15"/>
      <c r="J39" s="18" t="e">
        <f>((#REF!/#REF!)-1)*100</f>
        <v>#REF!</v>
      </c>
      <c r="K39" s="18" t="e">
        <f>((#REF!/#REF!)-1)*100</f>
        <v>#REF!</v>
      </c>
      <c r="L39" s="18">
        <f t="shared" si="17"/>
        <v>-6.8413564335313204</v>
      </c>
      <c r="M39" s="18">
        <f t="shared" si="17"/>
        <v>-14.892953934205499</v>
      </c>
      <c r="N39" s="18">
        <f t="shared" si="17"/>
        <v>12.483064695056623</v>
      </c>
      <c r="O39" s="18">
        <f t="shared" si="17"/>
        <v>20.868621077080075</v>
      </c>
      <c r="P39" s="18">
        <f t="shared" si="17"/>
        <v>-1.3231430239485142</v>
      </c>
      <c r="Q39" s="18">
        <f t="shared" si="17"/>
        <v>-17.129591059025074</v>
      </c>
    </row>
    <row r="40" spans="1:17" ht="12.75" customHeight="1" x14ac:dyDescent="0.45">
      <c r="A40" s="19" t="s">
        <v>9</v>
      </c>
      <c r="B40" s="20">
        <f t="shared" ref="B40:H40" si="20">+B38+B39</f>
        <v>74206.91</v>
      </c>
      <c r="C40" s="20">
        <f t="shared" si="20"/>
        <v>69283.91</v>
      </c>
      <c r="D40" s="20">
        <f t="shared" si="20"/>
        <v>60483.609999999993</v>
      </c>
      <c r="E40" s="20">
        <f t="shared" si="20"/>
        <v>68767.700000000012</v>
      </c>
      <c r="F40" s="20">
        <f t="shared" si="20"/>
        <v>80888.180000000008</v>
      </c>
      <c r="G40" s="20">
        <f t="shared" si="20"/>
        <v>79784.200000000012</v>
      </c>
      <c r="H40" s="20">
        <f t="shared" si="20"/>
        <v>75224.314494000006</v>
      </c>
      <c r="I40" s="21"/>
      <c r="J40" s="22" t="e">
        <f>((#REF!/#REF!)-1)*100</f>
        <v>#REF!</v>
      </c>
      <c r="K40" s="22" t="e">
        <f>((#REF!/#REF!)-1)*100</f>
        <v>#REF!</v>
      </c>
      <c r="L40" s="22">
        <f t="shared" si="17"/>
        <v>-6.6341530728068365</v>
      </c>
      <c r="M40" s="22">
        <f t="shared" si="17"/>
        <v>-12.701794687973022</v>
      </c>
      <c r="N40" s="22">
        <f t="shared" si="17"/>
        <v>13.696421228825484</v>
      </c>
      <c r="O40" s="22">
        <f t="shared" si="17"/>
        <v>17.625251389824005</v>
      </c>
      <c r="P40" s="22">
        <f t="shared" si="17"/>
        <v>-1.3648224005039955</v>
      </c>
      <c r="Q40" s="18">
        <f>((H40/G40)-1)*100</f>
        <v>-5.7152738336663234</v>
      </c>
    </row>
    <row r="41" spans="1:17" ht="11.85" customHeight="1" x14ac:dyDescent="0.45">
      <c r="A41" s="13" t="s">
        <v>10</v>
      </c>
      <c r="B41" s="17">
        <v>20006.46</v>
      </c>
      <c r="C41" s="17">
        <v>16000.17</v>
      </c>
      <c r="D41" s="17">
        <v>16054.84</v>
      </c>
      <c r="E41" s="17">
        <v>18843.990000000002</v>
      </c>
      <c r="F41" s="17">
        <v>20979.1</v>
      </c>
      <c r="G41" s="17">
        <v>20685.419999999998</v>
      </c>
      <c r="H41" s="17"/>
      <c r="I41" s="21"/>
      <c r="J41" s="18" t="e">
        <f>((#REF!/#REF!)-1)*100</f>
        <v>#REF!</v>
      </c>
      <c r="K41" s="18" t="e">
        <f>((#REF!/#REF!)-1)*100</f>
        <v>#REF!</v>
      </c>
      <c r="L41" s="18">
        <f t="shared" si="17"/>
        <v>-20.02498193083634</v>
      </c>
      <c r="M41" s="18">
        <f t="shared" si="17"/>
        <v>0.34168386960888864</v>
      </c>
      <c r="N41" s="18">
        <f t="shared" si="17"/>
        <v>17.372642766916414</v>
      </c>
      <c r="O41" s="18">
        <f t="shared" si="17"/>
        <v>11.33045602337932</v>
      </c>
      <c r="P41" s="18">
        <f t="shared" si="17"/>
        <v>-1.3998693938252815</v>
      </c>
      <c r="Q41" s="18"/>
    </row>
    <row r="42" spans="1:17" ht="11.85" hidden="1" customHeight="1" x14ac:dyDescent="0.45">
      <c r="A42" s="19" t="s">
        <v>11</v>
      </c>
      <c r="B42" s="20">
        <f t="shared" ref="B42:G42" si="21">+B38+B39+B41</f>
        <v>94213.37</v>
      </c>
      <c r="C42" s="20">
        <f t="shared" si="21"/>
        <v>85284.08</v>
      </c>
      <c r="D42" s="20">
        <f t="shared" si="21"/>
        <v>76538.45</v>
      </c>
      <c r="E42" s="20">
        <f t="shared" si="21"/>
        <v>87611.690000000017</v>
      </c>
      <c r="F42" s="20">
        <f t="shared" si="21"/>
        <v>101867.28</v>
      </c>
      <c r="G42" s="20">
        <f t="shared" si="21"/>
        <v>100469.62000000001</v>
      </c>
      <c r="H42" s="20"/>
      <c r="I42" s="21"/>
      <c r="J42" s="22" t="e">
        <f>((#REF!/#REF!)-1)*100</f>
        <v>#REF!</v>
      </c>
      <c r="K42" s="22" t="e">
        <f>((#REF!/#REF!)-1)*100</f>
        <v>#REF!</v>
      </c>
      <c r="L42" s="22">
        <f t="shared" si="17"/>
        <v>-9.4777312392073316</v>
      </c>
      <c r="M42" s="22">
        <f t="shared" si="17"/>
        <v>-10.254704043239959</v>
      </c>
      <c r="N42" s="22">
        <f t="shared" si="17"/>
        <v>14.467551929781731</v>
      </c>
      <c r="O42" s="22">
        <f t="shared" si="17"/>
        <v>16.271333197658876</v>
      </c>
      <c r="P42" s="22">
        <f t="shared" si="17"/>
        <v>-1.3720401683445238</v>
      </c>
      <c r="Q42" s="22"/>
    </row>
    <row r="43" spans="1:17" ht="11.85" customHeight="1" x14ac:dyDescent="0.45">
      <c r="A43" s="13" t="s">
        <v>12</v>
      </c>
      <c r="B43" s="24">
        <v>18049.39</v>
      </c>
      <c r="C43" s="24">
        <v>18001.32</v>
      </c>
      <c r="D43" s="24">
        <v>16146.2</v>
      </c>
      <c r="E43" s="24">
        <v>18227.05</v>
      </c>
      <c r="F43" s="24">
        <v>20094.14</v>
      </c>
      <c r="G43" s="24">
        <v>18089.330000000002</v>
      </c>
      <c r="H43" s="24"/>
      <c r="I43" s="15"/>
      <c r="J43" s="18" t="e">
        <f>((#REF!/#REF!)-1)*100</f>
        <v>#REF!</v>
      </c>
      <c r="K43" s="18" t="e">
        <f>((#REF!/#REF!)-1)*100</f>
        <v>#REF!</v>
      </c>
      <c r="L43" s="18">
        <f t="shared" si="17"/>
        <v>-0.26632478992364428</v>
      </c>
      <c r="M43" s="18">
        <f t="shared" si="17"/>
        <v>-10.305466488013092</v>
      </c>
      <c r="N43" s="18">
        <f t="shared" si="17"/>
        <v>12.88755248913056</v>
      </c>
      <c r="O43" s="18">
        <f t="shared" si="17"/>
        <v>10.243511703758967</v>
      </c>
      <c r="P43" s="18">
        <f t="shared" si="17"/>
        <v>-9.9770878475017977</v>
      </c>
      <c r="Q43" s="18"/>
    </row>
    <row r="44" spans="1:17" ht="11.85" customHeight="1" x14ac:dyDescent="0.45">
      <c r="A44" s="23" t="s">
        <v>13</v>
      </c>
      <c r="B44" s="20">
        <f t="shared" ref="B44:G44" si="22">+B39+B41+B43</f>
        <v>56758.720000000001</v>
      </c>
      <c r="C44" s="20">
        <f t="shared" si="22"/>
        <v>51424.83</v>
      </c>
      <c r="D44" s="20">
        <f t="shared" si="22"/>
        <v>47029.53</v>
      </c>
      <c r="E44" s="20">
        <f t="shared" si="22"/>
        <v>53750.58</v>
      </c>
      <c r="F44" s="20">
        <f t="shared" si="22"/>
        <v>61233.57</v>
      </c>
      <c r="G44" s="20">
        <f t="shared" si="22"/>
        <v>58668.33</v>
      </c>
      <c r="H44" s="20"/>
      <c r="I44" s="21"/>
      <c r="J44" s="22" t="e">
        <f>((#REF!/#REF!)-1)*100</f>
        <v>#REF!</v>
      </c>
      <c r="K44" s="22" t="e">
        <f>((#REF!/#REF!)-1)*100</f>
        <v>#REF!</v>
      </c>
      <c r="L44" s="22">
        <f t="shared" si="17"/>
        <v>-9.3974811271290157</v>
      </c>
      <c r="M44" s="22">
        <f t="shared" si="17"/>
        <v>-8.5470384637149071</v>
      </c>
      <c r="N44" s="22">
        <f t="shared" si="17"/>
        <v>14.291127298103978</v>
      </c>
      <c r="O44" s="22">
        <f t="shared" si="17"/>
        <v>13.921691635699563</v>
      </c>
      <c r="P44" s="22">
        <f t="shared" si="17"/>
        <v>-4.1892706892640685</v>
      </c>
      <c r="Q44" s="22"/>
    </row>
    <row r="45" spans="1:17" ht="11.85" customHeight="1" x14ac:dyDescent="0.45">
      <c r="A45" s="23" t="s">
        <v>14</v>
      </c>
      <c r="B45" s="20">
        <f t="shared" ref="B45:G45" si="23">+B38+B39+B41+B43</f>
        <v>112262.76</v>
      </c>
      <c r="C45" s="20">
        <f t="shared" si="23"/>
        <v>103285.4</v>
      </c>
      <c r="D45" s="20">
        <f t="shared" si="23"/>
        <v>92684.65</v>
      </c>
      <c r="E45" s="20">
        <f t="shared" si="23"/>
        <v>105838.74000000002</v>
      </c>
      <c r="F45" s="20">
        <f t="shared" si="23"/>
        <v>121961.42</v>
      </c>
      <c r="G45" s="20">
        <f t="shared" si="23"/>
        <v>118558.95000000001</v>
      </c>
      <c r="H45" s="20"/>
      <c r="I45" s="21"/>
      <c r="J45" s="22" t="e">
        <f>((#REF!/#REF!)-1)*100</f>
        <v>#REF!</v>
      </c>
      <c r="K45" s="22" t="e">
        <f>((#REF!/#REF!)-1)*100</f>
        <v>#REF!</v>
      </c>
      <c r="L45" s="22">
        <f t="shared" si="17"/>
        <v>-7.9967390789251969</v>
      </c>
      <c r="M45" s="22">
        <f t="shared" si="17"/>
        <v>-10.263551286048179</v>
      </c>
      <c r="N45" s="22">
        <f t="shared" si="17"/>
        <v>14.192306924609444</v>
      </c>
      <c r="O45" s="22">
        <f t="shared" si="17"/>
        <v>15.233250131284603</v>
      </c>
      <c r="P45" s="22">
        <f t="shared" si="17"/>
        <v>-2.7897920506337104</v>
      </c>
      <c r="Q45" s="22"/>
    </row>
    <row r="46" spans="1:17" ht="11.85" customHeight="1" x14ac:dyDescent="0.45">
      <c r="A46" s="13" t="s">
        <v>15</v>
      </c>
      <c r="B46" s="17">
        <v>19998.259999999998</v>
      </c>
      <c r="C46" s="17">
        <v>17452.04</v>
      </c>
      <c r="D46" s="17">
        <v>16073.99</v>
      </c>
      <c r="E46" s="17">
        <v>18944.53</v>
      </c>
      <c r="F46" s="17">
        <v>20747.78</v>
      </c>
      <c r="G46" s="17">
        <v>21094.617253</v>
      </c>
      <c r="H46" s="17"/>
      <c r="I46" s="15"/>
      <c r="J46" s="18" t="e">
        <f>((#REF!/#REF!)-1)*100</f>
        <v>#REF!</v>
      </c>
      <c r="K46" s="18" t="e">
        <f>((#REF!/#REF!)-1)*100</f>
        <v>#REF!</v>
      </c>
      <c r="L46" s="18">
        <f t="shared" si="17"/>
        <v>-12.732207702070063</v>
      </c>
      <c r="M46" s="18">
        <f t="shared" si="17"/>
        <v>-7.896211560367739</v>
      </c>
      <c r="N46" s="18">
        <f t="shared" si="17"/>
        <v>17.858291562953553</v>
      </c>
      <c r="O46" s="18">
        <f t="shared" si="17"/>
        <v>9.518578713750081</v>
      </c>
      <c r="P46" s="18">
        <f t="shared" si="17"/>
        <v>1.6716836837483484</v>
      </c>
      <c r="Q46" s="18"/>
    </row>
    <row r="47" spans="1:17" ht="11.85" hidden="1" customHeight="1" x14ac:dyDescent="0.45">
      <c r="A47" s="25" t="s">
        <v>16</v>
      </c>
      <c r="B47" s="20">
        <f t="shared" ref="B47:G47" si="24">+B45+B46</f>
        <v>132261.01999999999</v>
      </c>
      <c r="C47" s="20">
        <f t="shared" si="24"/>
        <v>120737.44</v>
      </c>
      <c r="D47" s="20">
        <f t="shared" si="24"/>
        <v>108758.64</v>
      </c>
      <c r="E47" s="20">
        <f t="shared" si="24"/>
        <v>124783.27000000002</v>
      </c>
      <c r="F47" s="20">
        <f t="shared" si="24"/>
        <v>142709.20000000001</v>
      </c>
      <c r="G47" s="20">
        <f t="shared" si="24"/>
        <v>139653.56725300002</v>
      </c>
      <c r="H47" s="20"/>
      <c r="I47" s="21"/>
      <c r="J47" s="22" t="e">
        <f>((#REF!/#REF!)-1)*100</f>
        <v>#REF!</v>
      </c>
      <c r="K47" s="22" t="e">
        <f>((#REF!/#REF!)-1)*100</f>
        <v>#REF!</v>
      </c>
      <c r="L47" s="22">
        <f t="shared" si="17"/>
        <v>-8.712756033485892</v>
      </c>
      <c r="M47" s="22">
        <f t="shared" si="17"/>
        <v>-9.9213632490468555</v>
      </c>
      <c r="N47" s="22">
        <f t="shared" si="17"/>
        <v>14.734121353485129</v>
      </c>
      <c r="O47" s="22">
        <f t="shared" si="17"/>
        <v>14.365651741615682</v>
      </c>
      <c r="P47" s="22">
        <f t="shared" si="17"/>
        <v>-2.1411603085154995</v>
      </c>
      <c r="Q47" s="22"/>
    </row>
    <row r="48" spans="1:17" ht="11.85" customHeight="1" x14ac:dyDescent="0.45">
      <c r="A48" s="13" t="s">
        <v>17</v>
      </c>
      <c r="B48" s="17">
        <v>17797.09</v>
      </c>
      <c r="C48" s="17">
        <v>16947.93</v>
      </c>
      <c r="D48" s="17">
        <v>16647.72</v>
      </c>
      <c r="E48" s="17">
        <v>19041.11</v>
      </c>
      <c r="F48" s="17">
        <v>23264.66</v>
      </c>
      <c r="G48" s="17">
        <v>19862.36</v>
      </c>
      <c r="H48" s="17"/>
      <c r="I48" s="15"/>
      <c r="J48" s="18" t="e">
        <f>((#REF!/#REF!)-1)*100</f>
        <v>#REF!</v>
      </c>
      <c r="K48" s="18" t="e">
        <f>((#REF!/#REF!)-1)*100</f>
        <v>#REF!</v>
      </c>
      <c r="L48" s="18">
        <f t="shared" si="17"/>
        <v>-4.7713418317264171</v>
      </c>
      <c r="M48" s="18">
        <f t="shared" si="17"/>
        <v>-1.7713667686850232</v>
      </c>
      <c r="N48" s="18">
        <f t="shared" si="17"/>
        <v>14.376683413704704</v>
      </c>
      <c r="O48" s="18">
        <f t="shared" si="17"/>
        <v>22.181217376507977</v>
      </c>
      <c r="P48" s="18">
        <f>((G48/F48)-1)*100</f>
        <v>-14.624327198420261</v>
      </c>
      <c r="Q48" s="18"/>
    </row>
    <row r="49" spans="1:17" ht="11.85" hidden="1" customHeight="1" x14ac:dyDescent="0.45">
      <c r="A49" s="25" t="s">
        <v>18</v>
      </c>
      <c r="B49" s="20">
        <f t="shared" ref="B49:E49" si="25">B48+B47</f>
        <v>150058.10999999999</v>
      </c>
      <c r="C49" s="20">
        <f t="shared" si="25"/>
        <v>137685.37</v>
      </c>
      <c r="D49" s="20">
        <f t="shared" si="25"/>
        <v>125406.36</v>
      </c>
      <c r="E49" s="20">
        <f t="shared" si="25"/>
        <v>143824.38</v>
      </c>
      <c r="F49" s="20">
        <f>F48+F47</f>
        <v>165973.86000000002</v>
      </c>
      <c r="G49" s="20">
        <f>G48+G47</f>
        <v>159515.92725300003</v>
      </c>
      <c r="H49" s="20"/>
      <c r="I49" s="21"/>
      <c r="J49" s="22" t="e">
        <f>((#REF!/#REF!)-1)*100</f>
        <v>#REF!</v>
      </c>
      <c r="K49" s="22" t="e">
        <f>((#REF!/#REF!)-1)*100</f>
        <v>#REF!</v>
      </c>
      <c r="L49" s="22">
        <f t="shared" si="17"/>
        <v>-8.2452991044602584</v>
      </c>
      <c r="M49" s="22">
        <f t="shared" si="17"/>
        <v>-8.9181661058106538</v>
      </c>
      <c r="N49" s="22">
        <f t="shared" si="17"/>
        <v>14.686671393699658</v>
      </c>
      <c r="O49" s="22">
        <f t="shared" si="17"/>
        <v>15.400365362256396</v>
      </c>
      <c r="P49" s="22">
        <f t="shared" si="17"/>
        <v>-3.8909336367786929</v>
      </c>
      <c r="Q49" s="22"/>
    </row>
    <row r="50" spans="1:17" ht="11.85" customHeight="1" x14ac:dyDescent="0.45">
      <c r="A50" s="13" t="s">
        <v>19</v>
      </c>
      <c r="B50" s="17">
        <v>21711.13</v>
      </c>
      <c r="C50" s="17">
        <v>16021.8</v>
      </c>
      <c r="D50" s="17">
        <v>16817.96</v>
      </c>
      <c r="E50" s="17">
        <v>18392.349999999999</v>
      </c>
      <c r="F50" s="17">
        <v>20055.939999999999</v>
      </c>
      <c r="G50" s="17">
        <v>19206.11</v>
      </c>
      <c r="H50" s="17"/>
      <c r="I50" s="15"/>
      <c r="J50" s="18" t="e">
        <f>((#REF!/#REF!)-1)*100</f>
        <v>#REF!</v>
      </c>
      <c r="K50" s="18" t="e">
        <f>((#REF!/#REF!)-1)*100</f>
        <v>#REF!</v>
      </c>
      <c r="L50" s="18">
        <f t="shared" ref="L50:P67" si="26">((C50/B50)-1)*100</f>
        <v>-26.204670139232743</v>
      </c>
      <c r="M50" s="18">
        <f t="shared" si="26"/>
        <v>4.9692294249085611</v>
      </c>
      <c r="N50" s="18">
        <f t="shared" si="26"/>
        <v>9.3613613066031665</v>
      </c>
      <c r="O50" s="18">
        <f t="shared" si="26"/>
        <v>9.045010561456257</v>
      </c>
      <c r="P50" s="18">
        <f>((G50/F50)-1)*100</f>
        <v>-4.2372982767200025</v>
      </c>
      <c r="Q50" s="18"/>
    </row>
    <row r="51" spans="1:17" ht="11.85" customHeight="1" x14ac:dyDescent="0.45">
      <c r="A51" s="23" t="s">
        <v>20</v>
      </c>
      <c r="B51" s="20">
        <f t="shared" ref="B51:E51" si="27">+B46+B48+B50</f>
        <v>59506.479999999996</v>
      </c>
      <c r="C51" s="20">
        <f t="shared" si="27"/>
        <v>50421.770000000004</v>
      </c>
      <c r="D51" s="20">
        <f t="shared" si="27"/>
        <v>49539.67</v>
      </c>
      <c r="E51" s="20">
        <f t="shared" si="27"/>
        <v>56377.99</v>
      </c>
      <c r="F51" s="20">
        <f>+F46+F48+F50</f>
        <v>64068.380000000005</v>
      </c>
      <c r="G51" s="20">
        <f>+G46+G48+G50</f>
        <v>60163.087253000005</v>
      </c>
      <c r="H51" s="20"/>
      <c r="I51" s="21"/>
      <c r="J51" s="22" t="e">
        <f>((#REF!/#REF!)-1)*100</f>
        <v>#REF!</v>
      </c>
      <c r="K51" s="22" t="e">
        <f>((#REF!/#REF!)-1)*100</f>
        <v>#REF!</v>
      </c>
      <c r="L51" s="22">
        <f t="shared" si="26"/>
        <v>-15.266757502712291</v>
      </c>
      <c r="M51" s="22">
        <f t="shared" si="26"/>
        <v>-1.7494427506214216</v>
      </c>
      <c r="N51" s="22">
        <f t="shared" si="26"/>
        <v>13.803725378065689</v>
      </c>
      <c r="O51" s="22">
        <f t="shared" si="26"/>
        <v>13.64076654737072</v>
      </c>
      <c r="P51" s="22">
        <f t="shared" si="26"/>
        <v>-6.0955072486615025</v>
      </c>
      <c r="Q51" s="22"/>
    </row>
    <row r="52" spans="1:17" ht="12" hidden="1" customHeight="1" x14ac:dyDescent="0.45">
      <c r="A52" s="25" t="s">
        <v>21</v>
      </c>
      <c r="B52" s="20">
        <f t="shared" ref="B52:E52" si="28">+B45+B46+B48+B50</f>
        <v>171769.24</v>
      </c>
      <c r="C52" s="20">
        <f t="shared" si="28"/>
        <v>153707.16999999998</v>
      </c>
      <c r="D52" s="20">
        <f t="shared" si="28"/>
        <v>142224.32000000001</v>
      </c>
      <c r="E52" s="20">
        <f t="shared" si="28"/>
        <v>162216.73000000001</v>
      </c>
      <c r="F52" s="20">
        <f>+F45+F46+F48+F50</f>
        <v>186029.80000000002</v>
      </c>
      <c r="G52" s="20">
        <f>+G45+G46+G48+G50</f>
        <v>178722.03725300002</v>
      </c>
      <c r="H52" s="20"/>
      <c r="I52" s="21"/>
      <c r="J52" s="22" t="e">
        <f>((#REF!/#REF!)-1)*100</f>
        <v>#REF!</v>
      </c>
      <c r="K52" s="22" t="e">
        <f>((#REF!/#REF!)-1)*100</f>
        <v>#REF!</v>
      </c>
      <c r="L52" s="22">
        <f t="shared" si="26"/>
        <v>-10.515311123225556</v>
      </c>
      <c r="M52" s="22">
        <f t="shared" si="26"/>
        <v>-7.4706014039553121</v>
      </c>
      <c r="N52" s="22">
        <f>((E52/D52)-1)*100</f>
        <v>14.056955941149862</v>
      </c>
      <c r="O52" s="22">
        <f t="shared" si="26"/>
        <v>14.679786727299948</v>
      </c>
      <c r="P52" s="22">
        <f t="shared" si="26"/>
        <v>-3.9282753338443666</v>
      </c>
      <c r="Q52" s="22"/>
    </row>
    <row r="53" spans="1:17" ht="13.5" customHeight="1" x14ac:dyDescent="0.45">
      <c r="A53" s="13" t="s">
        <v>22</v>
      </c>
      <c r="B53" s="17">
        <v>20132.25</v>
      </c>
      <c r="C53" s="17">
        <v>16465.27</v>
      </c>
      <c r="D53" s="17">
        <v>17504.939999999999</v>
      </c>
      <c r="E53" s="17">
        <v>19811.84</v>
      </c>
      <c r="F53" s="17">
        <v>21909.52</v>
      </c>
      <c r="G53" s="17">
        <v>20251.274222</v>
      </c>
      <c r="H53" s="17"/>
      <c r="I53" s="15"/>
      <c r="J53" s="18" t="e">
        <f>((#REF!/#REF!)-1)*100</f>
        <v>#REF!</v>
      </c>
      <c r="K53" s="18" t="e">
        <f>((#REF!/#REF!)-1)*100</f>
        <v>#REF!</v>
      </c>
      <c r="L53" s="18">
        <f t="shared" si="26"/>
        <v>-18.21445690372412</v>
      </c>
      <c r="M53" s="18">
        <f t="shared" si="26"/>
        <v>6.3143209920031529</v>
      </c>
      <c r="N53" s="18">
        <f t="shared" si="26"/>
        <v>13.178565593483915</v>
      </c>
      <c r="O53" s="18">
        <f t="shared" si="26"/>
        <v>10.588012017056458</v>
      </c>
      <c r="P53" s="18">
        <f t="shared" si="26"/>
        <v>-7.5686084314033337</v>
      </c>
      <c r="Q53" s="18"/>
    </row>
    <row r="54" spans="1:17" ht="13.5" hidden="1" customHeight="1" x14ac:dyDescent="0.45">
      <c r="A54" s="25" t="s">
        <v>23</v>
      </c>
      <c r="B54" s="20">
        <f t="shared" ref="B54:F54" si="29">+B45+B51+B53</f>
        <v>191901.49</v>
      </c>
      <c r="C54" s="20">
        <f t="shared" si="29"/>
        <v>170172.43999999997</v>
      </c>
      <c r="D54" s="20">
        <f t="shared" si="29"/>
        <v>159729.26</v>
      </c>
      <c r="E54" s="20">
        <f t="shared" si="29"/>
        <v>182028.57</v>
      </c>
      <c r="F54" s="20">
        <f t="shared" si="29"/>
        <v>207939.31999999998</v>
      </c>
      <c r="G54" s="20">
        <f>+G45+G51+G53</f>
        <v>198973.31147500002</v>
      </c>
      <c r="H54" s="20"/>
      <c r="I54" s="21"/>
      <c r="J54" s="22" t="e">
        <f>((#REF!/#REF!)-1)*100</f>
        <v>#REF!</v>
      </c>
      <c r="K54" s="22" t="e">
        <f>((#REF!/#REF!)-1)*100</f>
        <v>#REF!</v>
      </c>
      <c r="L54" s="22">
        <f t="shared" si="26"/>
        <v>-11.323023078142857</v>
      </c>
      <c r="M54" s="22">
        <f t="shared" si="26"/>
        <v>-6.136822155220889</v>
      </c>
      <c r="N54" s="22">
        <f t="shared" si="26"/>
        <v>13.960691985926687</v>
      </c>
      <c r="O54" s="22">
        <f t="shared" si="26"/>
        <v>14.234441329731906</v>
      </c>
      <c r="P54" s="22">
        <f t="shared" si="26"/>
        <v>-4.3118389177188572</v>
      </c>
      <c r="Q54" s="22"/>
    </row>
    <row r="55" spans="1:17" ht="13.5" customHeight="1" x14ac:dyDescent="0.45">
      <c r="A55" s="13" t="s">
        <v>24</v>
      </c>
      <c r="B55" s="17">
        <v>18645.849999999999</v>
      </c>
      <c r="C55" s="17">
        <v>16867.62</v>
      </c>
      <c r="D55" s="17">
        <v>17299.96</v>
      </c>
      <c r="E55" s="17">
        <v>19548.830000000002</v>
      </c>
      <c r="F55" s="17">
        <v>22162.85</v>
      </c>
      <c r="G55" s="17">
        <v>19108.086718999999</v>
      </c>
      <c r="H55" s="17"/>
      <c r="I55" s="15"/>
      <c r="J55" s="18" t="e">
        <f>((#REF!/#REF!)-1)*100</f>
        <v>#REF!</v>
      </c>
      <c r="K55" s="18" t="e">
        <f>((#REF!/#REF!)-1)*100</f>
        <v>#REF!</v>
      </c>
      <c r="L55" s="18">
        <f t="shared" si="26"/>
        <v>-9.5368674530793669</v>
      </c>
      <c r="M55" s="18">
        <f t="shared" si="26"/>
        <v>2.5631357595203186</v>
      </c>
      <c r="N55" s="18">
        <f t="shared" si="26"/>
        <v>12.999278611048837</v>
      </c>
      <c r="O55" s="18">
        <f t="shared" si="26"/>
        <v>13.371746544422326</v>
      </c>
      <c r="P55" s="18">
        <f t="shared" si="26"/>
        <v>-13.783260189912394</v>
      </c>
      <c r="Q55" s="18"/>
    </row>
    <row r="56" spans="1:17" ht="11.85" hidden="1" customHeight="1" x14ac:dyDescent="0.45">
      <c r="A56" s="25" t="s">
        <v>25</v>
      </c>
      <c r="B56" s="20">
        <f t="shared" ref="B56:E56" si="30">+B45+B51+B53+B55</f>
        <v>210547.34</v>
      </c>
      <c r="C56" s="20">
        <f t="shared" si="30"/>
        <v>187040.05999999997</v>
      </c>
      <c r="D56" s="20">
        <f t="shared" si="30"/>
        <v>177029.22</v>
      </c>
      <c r="E56" s="20">
        <f t="shared" si="30"/>
        <v>201577.40000000002</v>
      </c>
      <c r="F56" s="20">
        <f>+F45+F51+F53+F55</f>
        <v>230102.16999999998</v>
      </c>
      <c r="G56" s="20">
        <f>+G45+G51+G53+G55</f>
        <v>218081.39819400001</v>
      </c>
      <c r="H56" s="20"/>
      <c r="I56" s="21"/>
      <c r="J56" s="22" t="e">
        <f>((#REF!/#REF!)-1)*100</f>
        <v>#REF!</v>
      </c>
      <c r="K56" s="22" t="e">
        <f>((#REF!/#REF!)-1)*100</f>
        <v>#REF!</v>
      </c>
      <c r="L56" s="18">
        <f t="shared" si="26"/>
        <v>-11.164843022951532</v>
      </c>
      <c r="M56" s="18">
        <f t="shared" si="26"/>
        <v>-5.3522437920518033</v>
      </c>
      <c r="N56" s="18">
        <f t="shared" si="26"/>
        <v>13.866739061495048</v>
      </c>
      <c r="O56" s="18">
        <f t="shared" si="26"/>
        <v>14.150777815370152</v>
      </c>
      <c r="P56" s="18">
        <f t="shared" si="26"/>
        <v>-5.2241018874354728</v>
      </c>
      <c r="Q56" s="18"/>
    </row>
    <row r="57" spans="1:17" ht="11.85" customHeight="1" x14ac:dyDescent="0.45">
      <c r="A57" s="13" t="s">
        <v>26</v>
      </c>
      <c r="B57" s="17">
        <v>17201.259999999998</v>
      </c>
      <c r="C57" s="17">
        <v>15612.92</v>
      </c>
      <c r="D57" s="17">
        <v>17168.810000000001</v>
      </c>
      <c r="E57" s="17">
        <v>19941.43</v>
      </c>
      <c r="F57" s="17">
        <v>18098.88</v>
      </c>
      <c r="G57" s="17">
        <v>18558.483564999999</v>
      </c>
      <c r="H57" s="17"/>
      <c r="I57" s="15"/>
      <c r="J57" s="18" t="e">
        <f>((#REF!/#REF!)-1)*100</f>
        <v>#REF!</v>
      </c>
      <c r="K57" s="18" t="e">
        <f>((#REF!/#REF!)-1)*100</f>
        <v>#REF!</v>
      </c>
      <c r="L57" s="18">
        <f t="shared" si="26"/>
        <v>-9.2338584499042415</v>
      </c>
      <c r="M57" s="18">
        <f t="shared" si="26"/>
        <v>9.9654004503962224</v>
      </c>
      <c r="N57" s="18">
        <f t="shared" si="26"/>
        <v>16.149168171818552</v>
      </c>
      <c r="O57" s="18">
        <f t="shared" si="26"/>
        <v>-9.2398087800122592</v>
      </c>
      <c r="P57" s="18">
        <f t="shared" si="26"/>
        <v>2.5394033498205237</v>
      </c>
      <c r="Q57" s="18"/>
    </row>
    <row r="58" spans="1:17" ht="11.85" customHeight="1" x14ac:dyDescent="0.45">
      <c r="A58" s="23" t="s">
        <v>27</v>
      </c>
      <c r="B58" s="20">
        <f t="shared" ref="B58:G58" si="31">+B53+B55+B57</f>
        <v>55979.360000000001</v>
      </c>
      <c r="C58" s="20">
        <f t="shared" si="31"/>
        <v>48945.81</v>
      </c>
      <c r="D58" s="20">
        <f t="shared" si="31"/>
        <v>51973.709999999992</v>
      </c>
      <c r="E58" s="20">
        <f t="shared" si="31"/>
        <v>59302.1</v>
      </c>
      <c r="F58" s="20">
        <f t="shared" si="31"/>
        <v>62171.25</v>
      </c>
      <c r="G58" s="20">
        <f t="shared" si="31"/>
        <v>57917.844505999994</v>
      </c>
      <c r="H58" s="20"/>
      <c r="I58" s="21"/>
      <c r="J58" s="22" t="e">
        <f>((#REF!/#REF!)-1)*100</f>
        <v>#REF!</v>
      </c>
      <c r="K58" s="22" t="e">
        <f>((#REF!/#REF!)-1)*100</f>
        <v>#REF!</v>
      </c>
      <c r="L58" s="22">
        <f t="shared" si="26"/>
        <v>-12.564541645349292</v>
      </c>
      <c r="M58" s="22">
        <f t="shared" si="26"/>
        <v>6.1862292196206203</v>
      </c>
      <c r="N58" s="22">
        <f t="shared" si="26"/>
        <v>14.100186421173344</v>
      </c>
      <c r="O58" s="22">
        <f t="shared" si="26"/>
        <v>4.8381929139102997</v>
      </c>
      <c r="P58" s="22">
        <f t="shared" si="26"/>
        <v>-6.8414347371172468</v>
      </c>
      <c r="Q58" s="22"/>
    </row>
    <row r="59" spans="1:17" ht="16.5" customHeight="1" x14ac:dyDescent="0.45">
      <c r="A59" s="23" t="s">
        <v>28</v>
      </c>
      <c r="B59" s="26">
        <f t="shared" ref="B59:G59" si="32">+B58+B51</f>
        <v>115485.84</v>
      </c>
      <c r="C59" s="26">
        <f t="shared" si="32"/>
        <v>99367.58</v>
      </c>
      <c r="D59" s="26">
        <f t="shared" si="32"/>
        <v>101513.37999999999</v>
      </c>
      <c r="E59" s="26">
        <f t="shared" si="32"/>
        <v>115680.09</v>
      </c>
      <c r="F59" s="26">
        <f t="shared" si="32"/>
        <v>126239.63</v>
      </c>
      <c r="G59" s="26">
        <f t="shared" si="32"/>
        <v>118080.931759</v>
      </c>
      <c r="H59" s="26"/>
      <c r="I59" s="21"/>
      <c r="J59" s="22" t="e">
        <f>((#REF!/#REF!)-1)*100</f>
        <v>#REF!</v>
      </c>
      <c r="K59" s="22" t="e">
        <f>((#REF!/#REF!)-1)*100</f>
        <v>#REF!</v>
      </c>
      <c r="L59" s="22">
        <f t="shared" si="26"/>
        <v>-13.956914544674914</v>
      </c>
      <c r="M59" s="22">
        <f t="shared" si="26"/>
        <v>2.1594568369280864</v>
      </c>
      <c r="N59" s="22">
        <f t="shared" si="26"/>
        <v>13.955510101230018</v>
      </c>
      <c r="O59" s="22">
        <f t="shared" si="26"/>
        <v>9.1282259548726152</v>
      </c>
      <c r="P59" s="22">
        <f t="shared" si="26"/>
        <v>-6.4628660912583573</v>
      </c>
      <c r="Q59" s="22"/>
    </row>
    <row r="60" spans="1:17" ht="18" customHeight="1" x14ac:dyDescent="0.45">
      <c r="A60" s="27" t="s">
        <v>29</v>
      </c>
      <c r="B60" s="28">
        <f t="shared" ref="B60:G60" si="33">+B45+B51+B58</f>
        <v>227748.59999999998</v>
      </c>
      <c r="C60" s="28">
        <f t="shared" si="33"/>
        <v>202652.97999999998</v>
      </c>
      <c r="D60" s="28">
        <f t="shared" si="33"/>
        <v>194198.03</v>
      </c>
      <c r="E60" s="28">
        <f t="shared" si="33"/>
        <v>221518.83000000002</v>
      </c>
      <c r="F60" s="28">
        <f t="shared" si="33"/>
        <v>248201.05</v>
      </c>
      <c r="G60" s="28">
        <f t="shared" si="33"/>
        <v>236639.88175900001</v>
      </c>
      <c r="H60" s="28"/>
      <c r="I60" s="29"/>
      <c r="J60" s="30" t="e">
        <f>((#REF!/#REF!)-1)*100</f>
        <v>#REF!</v>
      </c>
      <c r="K60" s="30" t="e">
        <f>((#REF!/#REF!)-1)*100</f>
        <v>#REF!</v>
      </c>
      <c r="L60" s="30">
        <f t="shared" si="26"/>
        <v>-11.019000775416398</v>
      </c>
      <c r="M60" s="30">
        <f t="shared" si="26"/>
        <v>-4.1721320851042965</v>
      </c>
      <c r="N60" s="30">
        <f t="shared" si="26"/>
        <v>14.068525823871658</v>
      </c>
      <c r="O60" s="30">
        <f t="shared" si="26"/>
        <v>12.045125012623071</v>
      </c>
      <c r="P60" s="30">
        <f t="shared" si="26"/>
        <v>-4.657985226492789</v>
      </c>
      <c r="Q60" s="30"/>
    </row>
    <row r="61" spans="1:17" ht="18" customHeight="1" x14ac:dyDescent="0.5">
      <c r="A61" s="31" t="s">
        <v>31</v>
      </c>
      <c r="B61" s="31"/>
      <c r="C61" s="31"/>
      <c r="D61" s="31"/>
      <c r="E61" s="31"/>
      <c r="F61" s="31"/>
      <c r="G61" s="31"/>
      <c r="H61" s="2"/>
      <c r="I61" s="3"/>
      <c r="J61" s="1"/>
      <c r="K61" s="1"/>
      <c r="L61" s="7"/>
      <c r="M61" s="7"/>
      <c r="N61" s="7"/>
    </row>
    <row r="62" spans="1:17" ht="17.25" customHeight="1" x14ac:dyDescent="0.5">
      <c r="A62" s="4"/>
      <c r="B62" s="7"/>
      <c r="D62" s="5" t="s">
        <v>1</v>
      </c>
      <c r="E62" s="5"/>
      <c r="F62" s="5"/>
      <c r="G62" s="5"/>
      <c r="H62" s="2"/>
      <c r="I62" s="6"/>
      <c r="J62" s="4"/>
      <c r="K62" s="33"/>
      <c r="L62" s="4"/>
      <c r="M62" s="7"/>
      <c r="N62" s="7"/>
    </row>
    <row r="63" spans="1:17" ht="11.85" customHeight="1" x14ac:dyDescent="0.5">
      <c r="A63" s="9"/>
      <c r="B63" s="10">
        <v>2557</v>
      </c>
      <c r="C63" s="10">
        <v>2558</v>
      </c>
      <c r="D63" s="10">
        <v>2559</v>
      </c>
      <c r="E63" s="10">
        <v>2560</v>
      </c>
      <c r="F63" s="10">
        <v>2561</v>
      </c>
      <c r="G63" s="10">
        <v>2562</v>
      </c>
      <c r="H63" s="10">
        <v>2563</v>
      </c>
      <c r="I63" s="11"/>
      <c r="J63" s="34"/>
      <c r="K63" s="34"/>
      <c r="L63" s="34"/>
      <c r="M63" s="7"/>
      <c r="N63" s="7"/>
    </row>
    <row r="64" spans="1:17" ht="11.85" customHeight="1" x14ac:dyDescent="0.5">
      <c r="A64" s="13" t="s">
        <v>3</v>
      </c>
      <c r="B64" s="14">
        <f t="shared" ref="B64:H79" si="34">+B4-B34</f>
        <v>-2564.9799999999996</v>
      </c>
      <c r="C64" s="14">
        <f t="shared" si="34"/>
        <v>-413.11000000000058</v>
      </c>
      <c r="D64" s="14">
        <f t="shared" si="34"/>
        <v>205.30000000000109</v>
      </c>
      <c r="E64" s="14">
        <f t="shared" si="34"/>
        <v>854.29000000000087</v>
      </c>
      <c r="F64" s="14">
        <f t="shared" si="34"/>
        <v>-19.869999999998981</v>
      </c>
      <c r="G64" s="14">
        <f t="shared" si="34"/>
        <v>-3998.5999999999985</v>
      </c>
      <c r="H64" s="14">
        <f t="shared" si="34"/>
        <v>-1555.6955730000009</v>
      </c>
      <c r="I64" s="15"/>
      <c r="J64" s="32"/>
      <c r="K64" s="32"/>
      <c r="L64" s="32"/>
      <c r="M64" s="7"/>
      <c r="N64" s="7"/>
    </row>
    <row r="65" spans="1:14" ht="11.85" customHeight="1" x14ac:dyDescent="0.5">
      <c r="A65" s="13" t="s">
        <v>4</v>
      </c>
      <c r="B65" s="17">
        <f t="shared" si="34"/>
        <v>1757.3899999999994</v>
      </c>
      <c r="C65" s="17">
        <f t="shared" si="34"/>
        <v>379.57999999999811</v>
      </c>
      <c r="D65" s="17">
        <f t="shared" si="34"/>
        <v>4974.1399999999994</v>
      </c>
      <c r="E65" s="17">
        <f t="shared" si="34"/>
        <v>1680.0999999999985</v>
      </c>
      <c r="F65" s="17">
        <f t="shared" si="34"/>
        <v>971.61000000000058</v>
      </c>
      <c r="G65" s="17">
        <f t="shared" si="34"/>
        <v>4111.0599999999977</v>
      </c>
      <c r="H65" s="17">
        <f t="shared" si="34"/>
        <v>3897.2628299999997</v>
      </c>
      <c r="I65" s="15"/>
      <c r="J65" s="32"/>
      <c r="K65" s="32"/>
      <c r="L65" s="35"/>
      <c r="M65" s="7"/>
      <c r="N65" s="7"/>
    </row>
    <row r="66" spans="1:14" ht="11.85" hidden="1" customHeight="1" x14ac:dyDescent="0.5">
      <c r="A66" s="19" t="s">
        <v>5</v>
      </c>
      <c r="B66" s="17">
        <f t="shared" si="34"/>
        <v>-807.59000000000378</v>
      </c>
      <c r="C66" s="17">
        <f t="shared" si="34"/>
        <v>-33.530000000006112</v>
      </c>
      <c r="D66" s="17">
        <f t="shared" si="34"/>
        <v>5179.4400000000023</v>
      </c>
      <c r="E66" s="17">
        <f t="shared" si="34"/>
        <v>2534.3899999999994</v>
      </c>
      <c r="F66" s="17">
        <f t="shared" si="34"/>
        <v>951.73999999999796</v>
      </c>
      <c r="G66" s="17">
        <f t="shared" si="34"/>
        <v>112.45999999999913</v>
      </c>
      <c r="H66" s="17">
        <f t="shared" si="34"/>
        <v>2341.5672569999952</v>
      </c>
      <c r="I66" s="21"/>
      <c r="J66" s="36"/>
      <c r="K66" s="36"/>
      <c r="L66" s="37"/>
      <c r="M66" s="7"/>
      <c r="N66" s="7"/>
    </row>
    <row r="67" spans="1:14" ht="11.85" customHeight="1" x14ac:dyDescent="0.5">
      <c r="A67" s="13" t="s">
        <v>6</v>
      </c>
      <c r="B67" s="17">
        <f t="shared" si="34"/>
        <v>1271.489999999998</v>
      </c>
      <c r="C67" s="17">
        <f t="shared" si="34"/>
        <v>1506.9300000000003</v>
      </c>
      <c r="D67" s="17">
        <f t="shared" si="34"/>
        <v>3009.9199999999983</v>
      </c>
      <c r="E67" s="17">
        <f t="shared" si="34"/>
        <v>1804.0400000000009</v>
      </c>
      <c r="F67" s="17">
        <f t="shared" si="34"/>
        <v>1607.4599999999991</v>
      </c>
      <c r="G67" s="17">
        <f t="shared" si="34"/>
        <v>2103.2900000000009</v>
      </c>
      <c r="H67" s="17">
        <f t="shared" si="34"/>
        <v>1592.0828580000016</v>
      </c>
      <c r="I67" s="15"/>
      <c r="J67" s="32"/>
      <c r="K67" s="32"/>
      <c r="L67" s="37"/>
      <c r="M67" s="35"/>
      <c r="N67" s="7"/>
    </row>
    <row r="68" spans="1:14" ht="11.85" customHeight="1" x14ac:dyDescent="0.5">
      <c r="A68" s="23" t="s">
        <v>7</v>
      </c>
      <c r="B68" s="20">
        <f t="shared" ref="B68:C68" si="35">+B64+B65+B67</f>
        <v>463.89999999999782</v>
      </c>
      <c r="C68" s="20">
        <f t="shared" si="35"/>
        <v>1473.3999999999978</v>
      </c>
      <c r="D68" s="20">
        <f>+D8-D38</f>
        <v>8189.3600000000006</v>
      </c>
      <c r="E68" s="20">
        <f>+E8-E38</f>
        <v>4338.43</v>
      </c>
      <c r="F68" s="20">
        <f t="shared" si="34"/>
        <v>2559.1999999999971</v>
      </c>
      <c r="G68" s="20">
        <f t="shared" si="34"/>
        <v>2215.75</v>
      </c>
      <c r="H68" s="17">
        <f t="shared" si="34"/>
        <v>3933.6501149999967</v>
      </c>
      <c r="I68" s="21"/>
      <c r="J68" s="36"/>
      <c r="K68" s="36"/>
      <c r="L68" s="37"/>
      <c r="M68" s="35"/>
      <c r="N68" s="7"/>
    </row>
    <row r="69" spans="1:14" ht="11.85" customHeight="1" x14ac:dyDescent="0.5">
      <c r="A69" s="13" t="s">
        <v>8</v>
      </c>
      <c r="B69" s="17">
        <f t="shared" ref="B69:C69" si="36">+B9-B39</f>
        <v>-1509.3400000000001</v>
      </c>
      <c r="C69" s="17">
        <f t="shared" si="36"/>
        <v>-530.7599999999984</v>
      </c>
      <c r="D69" s="17">
        <f>+D9-D39</f>
        <v>780.78000000000065</v>
      </c>
      <c r="E69" s="17">
        <f>+E9-E39</f>
        <v>181.98999999999796</v>
      </c>
      <c r="F69" s="17">
        <f t="shared" si="34"/>
        <v>-1077.8400000000001</v>
      </c>
      <c r="G69" s="17">
        <f t="shared" si="34"/>
        <v>-1339.260000000002</v>
      </c>
      <c r="H69" s="17">
        <f t="shared" si="34"/>
        <v>2462.3318529999997</v>
      </c>
      <c r="I69" s="15"/>
      <c r="J69" s="32"/>
      <c r="K69" s="32"/>
      <c r="L69" s="37"/>
      <c r="M69" s="35"/>
      <c r="N69" s="7"/>
    </row>
    <row r="70" spans="1:14" ht="11.85" customHeight="1" x14ac:dyDescent="0.5">
      <c r="A70" s="19" t="s">
        <v>9</v>
      </c>
      <c r="B70" s="20">
        <f t="shared" ref="B70:D70" si="37">+B68+B69</f>
        <v>-1045.4400000000023</v>
      </c>
      <c r="C70" s="20">
        <f t="shared" si="37"/>
        <v>942.63999999999942</v>
      </c>
      <c r="D70" s="20">
        <f t="shared" si="37"/>
        <v>8970.1400000000012</v>
      </c>
      <c r="E70" s="20">
        <f>+E10-E40</f>
        <v>4520.4199999999837</v>
      </c>
      <c r="F70" s="20">
        <f t="shared" si="34"/>
        <v>1481.3600000000006</v>
      </c>
      <c r="G70" s="20">
        <f t="shared" si="34"/>
        <v>876.48999999999069</v>
      </c>
      <c r="H70" s="17">
        <f t="shared" si="34"/>
        <v>6395.9819679999928</v>
      </c>
      <c r="I70" s="21"/>
      <c r="J70" s="36"/>
      <c r="K70" s="36"/>
      <c r="L70" s="37"/>
      <c r="M70" s="7"/>
      <c r="N70" s="7"/>
    </row>
    <row r="71" spans="1:14" ht="11.85" customHeight="1" x14ac:dyDescent="0.5">
      <c r="A71" s="13" t="s">
        <v>10</v>
      </c>
      <c r="B71" s="17">
        <f t="shared" ref="B71:G86" si="38">+B11-B41</f>
        <v>-626.27000000000044</v>
      </c>
      <c r="C71" s="17">
        <f t="shared" si="38"/>
        <v>2425.3500000000004</v>
      </c>
      <c r="D71" s="17">
        <f t="shared" si="38"/>
        <v>1642.3400000000001</v>
      </c>
      <c r="E71" s="17">
        <f>+E11-E41</f>
        <v>1127.4099999999999</v>
      </c>
      <c r="F71" s="17">
        <f t="shared" si="34"/>
        <v>1427.2200000000012</v>
      </c>
      <c r="G71" s="17">
        <f t="shared" si="34"/>
        <v>330.13000000000102</v>
      </c>
      <c r="H71" s="17"/>
      <c r="I71" s="21"/>
      <c r="J71" s="32"/>
      <c r="K71" s="32"/>
      <c r="L71" s="37"/>
      <c r="M71" s="7"/>
      <c r="N71" s="7"/>
    </row>
    <row r="72" spans="1:14" ht="11.85" hidden="1" customHeight="1" x14ac:dyDescent="0.5">
      <c r="A72" s="19" t="s">
        <v>11</v>
      </c>
      <c r="B72" s="20">
        <f t="shared" si="38"/>
        <v>-1671.7099999999919</v>
      </c>
      <c r="C72" s="20">
        <f t="shared" si="38"/>
        <v>3367.9899999999907</v>
      </c>
      <c r="D72" s="20">
        <f t="shared" si="38"/>
        <v>10612.479999999996</v>
      </c>
      <c r="E72" s="20">
        <f>+E12-E42</f>
        <v>5647.8299999999726</v>
      </c>
      <c r="F72" s="20">
        <f t="shared" si="34"/>
        <v>2908.5800000000163</v>
      </c>
      <c r="G72" s="20">
        <f t="shared" si="34"/>
        <v>1206.6199999999953</v>
      </c>
      <c r="H72" s="20"/>
      <c r="I72" s="21"/>
      <c r="J72" s="36"/>
      <c r="K72" s="36"/>
      <c r="L72" s="32"/>
      <c r="M72" s="7"/>
      <c r="N72" s="7"/>
    </row>
    <row r="73" spans="1:14" ht="11.85" customHeight="1" x14ac:dyDescent="0.5">
      <c r="A73" s="13" t="s">
        <v>12</v>
      </c>
      <c r="B73" s="17">
        <f t="shared" si="38"/>
        <v>1658.3400000000001</v>
      </c>
      <c r="C73" s="17">
        <f t="shared" si="38"/>
        <v>150.52000000000044</v>
      </c>
      <c r="D73" s="17">
        <f t="shared" si="38"/>
        <v>2005.8400000000001</v>
      </c>
      <c r="E73" s="17">
        <f t="shared" si="38"/>
        <v>1904.9099999999999</v>
      </c>
      <c r="F73" s="17">
        <f t="shared" si="34"/>
        <v>1784.8500000000022</v>
      </c>
      <c r="G73" s="17">
        <f t="shared" si="34"/>
        <v>3308.8799999999974</v>
      </c>
      <c r="H73" s="17"/>
      <c r="I73" s="15"/>
      <c r="J73" s="32"/>
      <c r="K73" s="32"/>
      <c r="L73" s="37"/>
      <c r="M73" s="7"/>
      <c r="N73" s="7"/>
    </row>
    <row r="74" spans="1:14" ht="11.85" customHeight="1" x14ac:dyDescent="0.5">
      <c r="A74" s="23" t="s">
        <v>13</v>
      </c>
      <c r="B74" s="20">
        <f t="shared" ref="B74" si="39">+B69+B71+B73</f>
        <v>-477.27000000000044</v>
      </c>
      <c r="C74" s="20">
        <f t="shared" si="38"/>
        <v>2045.1100000000006</v>
      </c>
      <c r="D74" s="20">
        <f t="shared" si="38"/>
        <v>4428.9599999999991</v>
      </c>
      <c r="E74" s="20">
        <f t="shared" si="38"/>
        <v>3214.3099999999977</v>
      </c>
      <c r="F74" s="20">
        <f t="shared" si="34"/>
        <v>2134.2300000000032</v>
      </c>
      <c r="G74" s="20">
        <f t="shared" si="34"/>
        <v>2299.7499999999927</v>
      </c>
      <c r="H74" s="20"/>
      <c r="I74" s="21"/>
      <c r="J74" s="36"/>
      <c r="K74" s="36"/>
      <c r="L74" s="37"/>
      <c r="M74" s="7"/>
      <c r="N74" s="7"/>
    </row>
    <row r="75" spans="1:14" ht="12" customHeight="1" x14ac:dyDescent="0.5">
      <c r="A75" s="23" t="s">
        <v>14</v>
      </c>
      <c r="B75" s="20">
        <f t="shared" ref="B75" si="40">+B68+B69+B71+B73</f>
        <v>-13.370000000002619</v>
      </c>
      <c r="C75" s="20">
        <f t="shared" si="38"/>
        <v>3518.5099999999948</v>
      </c>
      <c r="D75" s="20">
        <f t="shared" si="38"/>
        <v>12618.320000000007</v>
      </c>
      <c r="E75" s="20">
        <f t="shared" si="38"/>
        <v>7552.7399999999616</v>
      </c>
      <c r="F75" s="20">
        <f t="shared" si="34"/>
        <v>4693.4300000000221</v>
      </c>
      <c r="G75" s="20">
        <f t="shared" si="34"/>
        <v>4515.5</v>
      </c>
      <c r="H75" s="20"/>
      <c r="I75" s="21"/>
      <c r="J75" s="36"/>
      <c r="K75" s="36"/>
      <c r="L75" s="37"/>
      <c r="M75" s="7"/>
      <c r="N75" s="7"/>
    </row>
    <row r="76" spans="1:14" ht="11.85" customHeight="1" x14ac:dyDescent="0.5">
      <c r="A76" s="13" t="s">
        <v>15</v>
      </c>
      <c r="B76" s="17">
        <f t="shared" ref="B76:B80" si="41">+B16-B46</f>
        <v>-1105.4399999999987</v>
      </c>
      <c r="C76" s="17">
        <f t="shared" si="38"/>
        <v>754.18000000000029</v>
      </c>
      <c r="D76" s="17">
        <f t="shared" si="38"/>
        <v>990.09000000000196</v>
      </c>
      <c r="E76" s="17">
        <f t="shared" si="38"/>
        <v>-81.469999999997526</v>
      </c>
      <c r="F76" s="17">
        <f t="shared" si="34"/>
        <v>-413.98999999999796</v>
      </c>
      <c r="G76" s="17">
        <f>+G16-G46</f>
        <v>110.36207799999829</v>
      </c>
      <c r="H76" s="17"/>
      <c r="I76" s="15"/>
      <c r="J76" s="32"/>
      <c r="K76" s="32"/>
      <c r="L76" s="32"/>
      <c r="M76" s="7"/>
      <c r="N76" s="7"/>
    </row>
    <row r="77" spans="1:14" ht="12.75" hidden="1" customHeight="1" x14ac:dyDescent="0.5">
      <c r="A77" s="25" t="s">
        <v>16</v>
      </c>
      <c r="B77" s="17">
        <f t="shared" si="41"/>
        <v>-1118.8099999999977</v>
      </c>
      <c r="C77" s="17">
        <f t="shared" si="38"/>
        <v>4272.6899999999878</v>
      </c>
      <c r="D77" s="17">
        <f t="shared" si="38"/>
        <v>13608.410000000003</v>
      </c>
      <c r="E77" s="17">
        <f t="shared" si="38"/>
        <v>7471.2699999999604</v>
      </c>
      <c r="F77" s="17">
        <f t="shared" si="34"/>
        <v>4279.4400000000023</v>
      </c>
      <c r="G77" s="17">
        <f>+G17-G47</f>
        <v>4625.8620780000056</v>
      </c>
      <c r="H77" s="17"/>
      <c r="I77" s="21"/>
      <c r="J77" s="36"/>
      <c r="K77" s="36"/>
      <c r="L77" s="32"/>
      <c r="M77" s="7"/>
      <c r="N77" s="7"/>
    </row>
    <row r="78" spans="1:14" ht="11.25" customHeight="1" x14ac:dyDescent="0.5">
      <c r="A78" s="13" t="s">
        <v>17</v>
      </c>
      <c r="B78" s="17">
        <f t="shared" si="41"/>
        <v>1138.7799999999988</v>
      </c>
      <c r="C78" s="17">
        <f t="shared" si="38"/>
        <v>720.04000000000087</v>
      </c>
      <c r="D78" s="17">
        <f t="shared" si="38"/>
        <v>2097.0599999999977</v>
      </c>
      <c r="E78" s="17">
        <f t="shared" si="38"/>
        <v>2326.1899999999987</v>
      </c>
      <c r="F78" s="17">
        <f t="shared" si="34"/>
        <v>-437.40999999999985</v>
      </c>
      <c r="G78" s="17">
        <f>+G18-G48</f>
        <v>2052.5699999999997</v>
      </c>
      <c r="H78" s="17"/>
      <c r="I78" s="15"/>
      <c r="J78" s="32"/>
      <c r="K78" s="32"/>
      <c r="L78" s="32"/>
      <c r="M78" s="7"/>
      <c r="N78" s="7"/>
    </row>
    <row r="79" spans="1:14" ht="11.85" hidden="1" customHeight="1" x14ac:dyDescent="0.5">
      <c r="A79" s="25" t="s">
        <v>18</v>
      </c>
      <c r="B79" s="17">
        <f t="shared" si="41"/>
        <v>19.970000000001164</v>
      </c>
      <c r="C79" s="17">
        <f t="shared" si="38"/>
        <v>4992.7299999999814</v>
      </c>
      <c r="D79" s="17">
        <f t="shared" si="38"/>
        <v>15705.470000000016</v>
      </c>
      <c r="E79" s="17">
        <f t="shared" si="38"/>
        <v>9797.4599999999627</v>
      </c>
      <c r="F79" s="17">
        <f t="shared" si="34"/>
        <v>3842.0299999999988</v>
      </c>
      <c r="G79" s="17">
        <f t="shared" si="34"/>
        <v>6678.4320779999834</v>
      </c>
      <c r="H79" s="17"/>
      <c r="I79" s="21"/>
      <c r="J79" s="36"/>
      <c r="K79" s="36"/>
      <c r="L79" s="32"/>
      <c r="M79" s="7"/>
      <c r="N79" s="7"/>
    </row>
    <row r="80" spans="1:14" ht="11.85" customHeight="1" x14ac:dyDescent="0.5">
      <c r="A80" s="13" t="s">
        <v>19</v>
      </c>
      <c r="B80" s="17">
        <f t="shared" si="41"/>
        <v>-1806.4500000000007</v>
      </c>
      <c r="C80" s="17">
        <f t="shared" si="38"/>
        <v>2792.6100000000006</v>
      </c>
      <c r="D80" s="17">
        <f t="shared" si="38"/>
        <v>2620.0200000000004</v>
      </c>
      <c r="E80" s="17">
        <f t="shared" si="38"/>
        <v>3442.34</v>
      </c>
      <c r="F80" s="17">
        <f t="shared" si="38"/>
        <v>713.47999999999956</v>
      </c>
      <c r="G80" s="17">
        <f>+G20-G50</f>
        <v>1275.2099999999991</v>
      </c>
      <c r="H80" s="17"/>
      <c r="I80" s="15"/>
      <c r="J80" s="32"/>
      <c r="K80" s="32"/>
      <c r="L80" s="32"/>
      <c r="M80" s="7"/>
      <c r="N80" s="7"/>
    </row>
    <row r="81" spans="1:14" ht="11.85" customHeight="1" x14ac:dyDescent="0.5">
      <c r="A81" s="23" t="s">
        <v>20</v>
      </c>
      <c r="B81" s="20">
        <f t="shared" ref="B81:D81" si="42">+B76+B78+B80</f>
        <v>-1773.1100000000006</v>
      </c>
      <c r="C81" s="20">
        <f t="shared" si="42"/>
        <v>4266.8300000000017</v>
      </c>
      <c r="D81" s="20">
        <f t="shared" si="42"/>
        <v>5707.17</v>
      </c>
      <c r="E81" s="20">
        <f t="shared" si="38"/>
        <v>5687.0600000000049</v>
      </c>
      <c r="F81" s="20">
        <f t="shared" si="38"/>
        <v>-137.92000000000553</v>
      </c>
      <c r="G81" s="20">
        <f>+G21-G51</f>
        <v>3438.1420779999971</v>
      </c>
      <c r="H81" s="20"/>
      <c r="I81" s="21"/>
      <c r="J81" s="36"/>
      <c r="K81" s="36"/>
      <c r="L81" s="36"/>
      <c r="M81" s="7"/>
      <c r="N81" s="7"/>
    </row>
    <row r="82" spans="1:14" ht="11.85" hidden="1" customHeight="1" x14ac:dyDescent="0.5">
      <c r="A82" s="25" t="s">
        <v>21</v>
      </c>
      <c r="B82" s="20">
        <f t="shared" ref="B82:D82" si="43">+B75+B76+B78+B80</f>
        <v>-1786.4800000000032</v>
      </c>
      <c r="C82" s="20">
        <f t="shared" si="43"/>
        <v>7785.3399999999965</v>
      </c>
      <c r="D82" s="20">
        <f t="shared" si="43"/>
        <v>18325.490000000005</v>
      </c>
      <c r="E82" s="20">
        <f t="shared" si="38"/>
        <v>13239.799999999959</v>
      </c>
      <c r="F82" s="20">
        <f t="shared" si="38"/>
        <v>4555.5099999999802</v>
      </c>
      <c r="G82" s="20">
        <f>+G22-G52</f>
        <v>7953.6420780000044</v>
      </c>
      <c r="H82" s="20"/>
      <c r="I82" s="21"/>
      <c r="J82" s="36"/>
      <c r="K82" s="36"/>
      <c r="L82" s="36"/>
      <c r="M82" s="7"/>
      <c r="N82" s="7"/>
    </row>
    <row r="83" spans="1:14" ht="11.25" customHeight="1" x14ac:dyDescent="0.5">
      <c r="A83" s="13" t="s">
        <v>22</v>
      </c>
      <c r="B83" s="17">
        <f t="shared" ref="B83:D83" si="44">+B23-B53</f>
        <v>72.919999999998254</v>
      </c>
      <c r="C83" s="17">
        <f t="shared" si="44"/>
        <v>2101</v>
      </c>
      <c r="D83" s="17">
        <f t="shared" si="44"/>
        <v>251.94000000000233</v>
      </c>
      <c r="E83" s="17">
        <f t="shared" si="38"/>
        <v>203.9900000000016</v>
      </c>
      <c r="F83" s="17">
        <f t="shared" si="38"/>
        <v>-165.38000000000102</v>
      </c>
      <c r="G83" s="17">
        <f>+G23-G53</f>
        <v>506.50856500000009</v>
      </c>
      <c r="H83" s="17"/>
      <c r="I83" s="15"/>
      <c r="J83" s="32"/>
      <c r="K83" s="32"/>
      <c r="L83" s="32"/>
      <c r="M83" s="7"/>
      <c r="N83" s="7"/>
    </row>
    <row r="84" spans="1:14" ht="11.25" hidden="1" customHeight="1" x14ac:dyDescent="0.5">
      <c r="A84" s="25" t="s">
        <v>23</v>
      </c>
      <c r="B84" s="20">
        <f t="shared" ref="B84:D84" si="45">+B75+B81+B83</f>
        <v>-1713.5600000000049</v>
      </c>
      <c r="C84" s="20">
        <f t="shared" si="45"/>
        <v>9886.3399999999965</v>
      </c>
      <c r="D84" s="20">
        <f t="shared" si="45"/>
        <v>18577.430000000008</v>
      </c>
      <c r="E84" s="20">
        <f t="shared" si="38"/>
        <v>13443.789999999979</v>
      </c>
      <c r="F84" s="20">
        <f t="shared" si="38"/>
        <v>4390.1300000000338</v>
      </c>
      <c r="G84" s="20">
        <f>+G24-G54</f>
        <v>8460.1506430000009</v>
      </c>
      <c r="H84" s="20"/>
      <c r="I84" s="21"/>
      <c r="J84" s="36"/>
      <c r="K84" s="36"/>
      <c r="L84" s="32"/>
      <c r="M84" s="7"/>
      <c r="N84" s="7"/>
    </row>
    <row r="85" spans="1:14" ht="11.85" customHeight="1" x14ac:dyDescent="0.5">
      <c r="A85" s="13" t="s">
        <v>24</v>
      </c>
      <c r="B85" s="17">
        <f t="shared" ref="B85:D85" si="46">+B25-B55</f>
        <v>-103.93000000000029</v>
      </c>
      <c r="C85" s="17">
        <f t="shared" si="46"/>
        <v>295.13000000000102</v>
      </c>
      <c r="D85" s="17">
        <f t="shared" si="46"/>
        <v>1608.6399999999994</v>
      </c>
      <c r="E85" s="17">
        <f t="shared" si="38"/>
        <v>1892.0299999999988</v>
      </c>
      <c r="F85" s="17">
        <f t="shared" si="38"/>
        <v>-937.53999999999724</v>
      </c>
      <c r="G85" s="17">
        <f t="shared" si="38"/>
        <v>548.78377800000089</v>
      </c>
      <c r="H85" s="17"/>
      <c r="I85" s="15"/>
      <c r="J85" s="32"/>
      <c r="K85" s="32"/>
      <c r="L85" s="32"/>
      <c r="M85" s="7"/>
      <c r="N85" s="7"/>
    </row>
    <row r="86" spans="1:14" ht="11.85" customHeight="1" x14ac:dyDescent="0.5">
      <c r="A86" s="25" t="s">
        <v>25</v>
      </c>
      <c r="B86" s="20">
        <f t="shared" ref="B86:D86" si="47">+B75+B81+B83+B85</f>
        <v>-1817.4900000000052</v>
      </c>
      <c r="C86" s="20">
        <f t="shared" si="47"/>
        <v>10181.469999999998</v>
      </c>
      <c r="D86" s="20">
        <f t="shared" si="47"/>
        <v>20186.070000000007</v>
      </c>
      <c r="E86" s="20">
        <f t="shared" si="38"/>
        <v>15335.819999999949</v>
      </c>
      <c r="F86" s="20">
        <f t="shared" si="38"/>
        <v>3452.5900000000256</v>
      </c>
      <c r="G86" s="20">
        <f t="shared" si="38"/>
        <v>9008.9344210000127</v>
      </c>
      <c r="H86" s="20"/>
      <c r="I86" s="21"/>
      <c r="J86" s="36"/>
      <c r="K86" s="36"/>
      <c r="L86" s="36"/>
      <c r="M86" s="7"/>
      <c r="N86" s="7"/>
    </row>
    <row r="87" spans="1:14" ht="11.85" customHeight="1" x14ac:dyDescent="0.5">
      <c r="A87" s="13" t="s">
        <v>26</v>
      </c>
      <c r="B87" s="17">
        <f t="shared" ref="B87:G90" si="48">+B27-B57</f>
        <v>1530.8600000000006</v>
      </c>
      <c r="C87" s="17">
        <f t="shared" si="48"/>
        <v>1475.1400000000012</v>
      </c>
      <c r="D87" s="17">
        <f t="shared" si="48"/>
        <v>1003.4300000000003</v>
      </c>
      <c r="E87" s="17">
        <f t="shared" si="48"/>
        <v>-219.9900000000016</v>
      </c>
      <c r="F87" s="17">
        <f t="shared" si="48"/>
        <v>1303.3299999999981</v>
      </c>
      <c r="G87" s="17">
        <f t="shared" si="48"/>
        <v>595.68815600000016</v>
      </c>
      <c r="H87" s="17"/>
      <c r="I87" s="15"/>
      <c r="J87" s="32"/>
      <c r="K87" s="32"/>
      <c r="L87" s="32"/>
      <c r="M87" s="7"/>
      <c r="N87" s="7"/>
    </row>
    <row r="88" spans="1:14" ht="11.85" customHeight="1" x14ac:dyDescent="0.5">
      <c r="A88" s="23" t="s">
        <v>27</v>
      </c>
      <c r="B88" s="20">
        <f t="shared" ref="B88:C88" si="49">+B83+B85+B87</f>
        <v>1499.8499999999985</v>
      </c>
      <c r="C88" s="20">
        <f t="shared" si="49"/>
        <v>3871.2700000000023</v>
      </c>
      <c r="D88" s="20">
        <f>+D28-D58</f>
        <v>2864.0100000000093</v>
      </c>
      <c r="E88" s="20">
        <f t="shared" si="48"/>
        <v>1876.0300000000061</v>
      </c>
      <c r="F88" s="20">
        <f t="shared" si="48"/>
        <v>200.40999999999622</v>
      </c>
      <c r="G88" s="20">
        <f t="shared" si="48"/>
        <v>1650.9804990000048</v>
      </c>
      <c r="H88" s="20"/>
      <c r="I88" s="21"/>
      <c r="J88" s="36"/>
      <c r="K88" s="36"/>
      <c r="L88" s="36"/>
      <c r="M88" s="7"/>
      <c r="N88" s="7"/>
    </row>
    <row r="89" spans="1:14" ht="14.25" customHeight="1" x14ac:dyDescent="0.5">
      <c r="A89" s="23" t="s">
        <v>28</v>
      </c>
      <c r="B89" s="26">
        <f t="shared" ref="B89:C89" si="50">+B88+B81</f>
        <v>-273.26000000000204</v>
      </c>
      <c r="C89" s="26">
        <f t="shared" si="50"/>
        <v>8138.100000000004</v>
      </c>
      <c r="D89" s="26">
        <f>+D29-D59</f>
        <v>8571.1800000000076</v>
      </c>
      <c r="E89" s="26">
        <f t="shared" si="48"/>
        <v>7563.0900000000111</v>
      </c>
      <c r="F89" s="26">
        <f t="shared" si="48"/>
        <v>62.489999999990687</v>
      </c>
      <c r="G89" s="26">
        <f t="shared" si="48"/>
        <v>5089.1225770000019</v>
      </c>
      <c r="H89" s="26"/>
      <c r="I89" s="21"/>
      <c r="J89" s="36"/>
      <c r="K89" s="36"/>
      <c r="L89" s="36"/>
      <c r="M89" s="7"/>
      <c r="N89" s="7"/>
    </row>
    <row r="90" spans="1:14" ht="18" customHeight="1" x14ac:dyDescent="0.5">
      <c r="A90" s="27" t="s">
        <v>29</v>
      </c>
      <c r="B90" s="28">
        <f t="shared" ref="B90:C90" si="51">+B75+B81+B88</f>
        <v>-286.63000000000466</v>
      </c>
      <c r="C90" s="28">
        <f t="shared" si="51"/>
        <v>11656.609999999999</v>
      </c>
      <c r="D90" s="28">
        <f>+D30-D60</f>
        <v>21189.5</v>
      </c>
      <c r="E90" s="28">
        <f t="shared" si="48"/>
        <v>15115.829999999958</v>
      </c>
      <c r="F90" s="28">
        <f t="shared" si="48"/>
        <v>4755.9200000000419</v>
      </c>
      <c r="G90" s="28">
        <f t="shared" si="48"/>
        <v>9604.6225770000019</v>
      </c>
      <c r="H90" s="28"/>
      <c r="I90" s="29"/>
      <c r="J90" s="36"/>
      <c r="K90" s="36"/>
      <c r="L90" s="36"/>
      <c r="M90" s="7"/>
      <c r="N90" s="7"/>
    </row>
    <row r="91" spans="1:14" ht="15.75" customHeight="1" x14ac:dyDescent="0.5">
      <c r="A91" s="38" t="s">
        <v>32</v>
      </c>
      <c r="B91" s="7"/>
      <c r="C91" s="7"/>
      <c r="D91" s="7"/>
      <c r="E91" s="7"/>
      <c r="F91" s="7"/>
      <c r="G91" s="7"/>
      <c r="H91" s="7"/>
      <c r="I91" s="7"/>
      <c r="J91" s="7"/>
      <c r="K91" s="39"/>
      <c r="L91" s="7"/>
      <c r="M91" s="7"/>
      <c r="N91" s="7"/>
    </row>
    <row r="92" spans="1:14" ht="20.100000000000001" customHeight="1" x14ac:dyDescent="0.45"/>
    <row r="93" spans="1:14" x14ac:dyDescent="0.45">
      <c r="B93" s="40"/>
      <c r="C93" s="40"/>
      <c r="D93" s="40"/>
      <c r="E93" s="40"/>
      <c r="F93" s="40"/>
      <c r="G93" s="40"/>
      <c r="H93" s="40"/>
    </row>
    <row r="94" spans="1:14" x14ac:dyDescent="0.45">
      <c r="B94" s="40"/>
      <c r="C94" s="40"/>
      <c r="D94" s="40"/>
      <c r="E94" s="40"/>
      <c r="F94" s="40"/>
      <c r="G94" s="40"/>
      <c r="H94" s="40"/>
    </row>
  </sheetData>
  <mergeCells count="11">
    <mergeCell ref="D32:G32"/>
    <mergeCell ref="M32:P32"/>
    <mergeCell ref="A61:G61"/>
    <mergeCell ref="J61:K61"/>
    <mergeCell ref="D62:G62"/>
    <mergeCell ref="A1:G1"/>
    <mergeCell ref="J1:P1"/>
    <mergeCell ref="D2:G2"/>
    <mergeCell ref="M2:P2"/>
    <mergeCell ref="A31:G31"/>
    <mergeCell ref="J31:P3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2020-05-22T09:42:35Z</dcterms:created>
  <dcterms:modified xsi:type="dcterms:W3CDTF">2020-05-22T09:42:58Z</dcterms:modified>
</cp:coreProperties>
</file>