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4-2563\"/>
    </mc:Choice>
  </mc:AlternateContent>
  <bookViews>
    <workbookView xWindow="0" yWindow="0" windowWidth="28800" windowHeight="12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B83" i="1"/>
  <c r="B88" i="1" s="1"/>
  <c r="D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C76" i="1"/>
  <c r="C81" i="1" s="1"/>
  <c r="B76" i="1"/>
  <c r="B81" i="1" s="1"/>
  <c r="G73" i="1"/>
  <c r="F73" i="1"/>
  <c r="E73" i="1"/>
  <c r="D73" i="1"/>
  <c r="C73" i="1"/>
  <c r="B73" i="1"/>
  <c r="G71" i="1"/>
  <c r="F71" i="1"/>
  <c r="E71" i="1"/>
  <c r="D71" i="1"/>
  <c r="C71" i="1"/>
  <c r="B71" i="1"/>
  <c r="H69" i="1"/>
  <c r="G69" i="1"/>
  <c r="F69" i="1"/>
  <c r="E69" i="1"/>
  <c r="D69" i="1"/>
  <c r="C69" i="1"/>
  <c r="B69" i="1"/>
  <c r="B74" i="1" s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C70" i="1" s="1"/>
  <c r="B64" i="1"/>
  <c r="K60" i="1"/>
  <c r="J60" i="1"/>
  <c r="B60" i="1"/>
  <c r="K59" i="1"/>
  <c r="J59" i="1"/>
  <c r="G59" i="1"/>
  <c r="C59" i="1"/>
  <c r="L59" i="1" s="1"/>
  <c r="P58" i="1"/>
  <c r="N58" i="1"/>
  <c r="K58" i="1"/>
  <c r="J58" i="1"/>
  <c r="G58" i="1"/>
  <c r="F58" i="1"/>
  <c r="E58" i="1"/>
  <c r="D58" i="1"/>
  <c r="D88" i="1" s="1"/>
  <c r="C58" i="1"/>
  <c r="B58" i="1"/>
  <c r="B59" i="1" s="1"/>
  <c r="P57" i="1"/>
  <c r="O57" i="1"/>
  <c r="N57" i="1"/>
  <c r="M57" i="1"/>
  <c r="L57" i="1"/>
  <c r="K57" i="1"/>
  <c r="J57" i="1"/>
  <c r="K56" i="1"/>
  <c r="J56" i="1"/>
  <c r="F56" i="1"/>
  <c r="B56" i="1"/>
  <c r="P55" i="1"/>
  <c r="O55" i="1"/>
  <c r="N55" i="1"/>
  <c r="M55" i="1"/>
  <c r="L55" i="1"/>
  <c r="K55" i="1"/>
  <c r="J55" i="1"/>
  <c r="K54" i="1"/>
  <c r="J54" i="1"/>
  <c r="F54" i="1"/>
  <c r="B54" i="1"/>
  <c r="P53" i="1"/>
  <c r="O53" i="1"/>
  <c r="N53" i="1"/>
  <c r="M53" i="1"/>
  <c r="L53" i="1"/>
  <c r="K53" i="1"/>
  <c r="J53" i="1"/>
  <c r="K52" i="1"/>
  <c r="J52" i="1"/>
  <c r="F52" i="1"/>
  <c r="B52" i="1"/>
  <c r="O51" i="1"/>
  <c r="M51" i="1"/>
  <c r="K51" i="1"/>
  <c r="J51" i="1"/>
  <c r="G51" i="1"/>
  <c r="P51" i="1" s="1"/>
  <c r="F51" i="1"/>
  <c r="E51" i="1"/>
  <c r="N51" i="1" s="1"/>
  <c r="D51" i="1"/>
  <c r="C51" i="1"/>
  <c r="L51" i="1" s="1"/>
  <c r="B51" i="1"/>
  <c r="P50" i="1"/>
  <c r="O50" i="1"/>
  <c r="N50" i="1"/>
  <c r="M50" i="1"/>
  <c r="L50" i="1"/>
  <c r="K50" i="1"/>
  <c r="J50" i="1"/>
  <c r="K49" i="1"/>
  <c r="J49" i="1"/>
  <c r="P48" i="1"/>
  <c r="O48" i="1"/>
  <c r="N48" i="1"/>
  <c r="M48" i="1"/>
  <c r="L48" i="1"/>
  <c r="K48" i="1"/>
  <c r="J48" i="1"/>
  <c r="K47" i="1"/>
  <c r="J47" i="1"/>
  <c r="P46" i="1"/>
  <c r="O46" i="1"/>
  <c r="N46" i="1"/>
  <c r="M46" i="1"/>
  <c r="L46" i="1"/>
  <c r="K46" i="1"/>
  <c r="J46" i="1"/>
  <c r="K45" i="1"/>
  <c r="J45" i="1"/>
  <c r="F45" i="1"/>
  <c r="F47" i="1" s="1"/>
  <c r="F49" i="1" s="1"/>
  <c r="B45" i="1"/>
  <c r="B47" i="1" s="1"/>
  <c r="B49" i="1" s="1"/>
  <c r="N44" i="1"/>
  <c r="K44" i="1"/>
  <c r="J44" i="1"/>
  <c r="G44" i="1"/>
  <c r="F44" i="1"/>
  <c r="O44" i="1" s="1"/>
  <c r="E44" i="1"/>
  <c r="D44" i="1"/>
  <c r="C44" i="1"/>
  <c r="L44" i="1" s="1"/>
  <c r="B44" i="1"/>
  <c r="P43" i="1"/>
  <c r="O43" i="1"/>
  <c r="N43" i="1"/>
  <c r="M43" i="1"/>
  <c r="L43" i="1"/>
  <c r="K43" i="1"/>
  <c r="J43" i="1"/>
  <c r="K42" i="1"/>
  <c r="J42" i="1"/>
  <c r="F42" i="1"/>
  <c r="B42" i="1"/>
  <c r="P41" i="1"/>
  <c r="O41" i="1"/>
  <c r="N41" i="1"/>
  <c r="M41" i="1"/>
  <c r="L41" i="1"/>
  <c r="K41" i="1"/>
  <c r="J41" i="1"/>
  <c r="K40" i="1"/>
  <c r="J40" i="1"/>
  <c r="F40" i="1"/>
  <c r="D40" i="1"/>
  <c r="B40" i="1"/>
  <c r="Q39" i="1"/>
  <c r="P39" i="1"/>
  <c r="O39" i="1"/>
  <c r="N39" i="1"/>
  <c r="M39" i="1"/>
  <c r="L39" i="1"/>
  <c r="K39" i="1"/>
  <c r="J39" i="1"/>
  <c r="K38" i="1"/>
  <c r="J38" i="1"/>
  <c r="H38" i="1"/>
  <c r="H40" i="1" s="1"/>
  <c r="Q40" i="1" s="1"/>
  <c r="G38" i="1"/>
  <c r="G40" i="1" s="1"/>
  <c r="P40" i="1" s="1"/>
  <c r="F38" i="1"/>
  <c r="E38" i="1"/>
  <c r="E42" i="1" s="1"/>
  <c r="D38" i="1"/>
  <c r="D45" i="1" s="1"/>
  <c r="D47" i="1" s="1"/>
  <c r="D49" i="1" s="1"/>
  <c r="C38" i="1"/>
  <c r="C40" i="1" s="1"/>
  <c r="L40" i="1" s="1"/>
  <c r="B38" i="1"/>
  <c r="Q37" i="1"/>
  <c r="P37" i="1"/>
  <c r="O37" i="1"/>
  <c r="N37" i="1"/>
  <c r="M37" i="1"/>
  <c r="L37" i="1"/>
  <c r="K37" i="1"/>
  <c r="J37" i="1"/>
  <c r="O36" i="1"/>
  <c r="K36" i="1"/>
  <c r="J36" i="1"/>
  <c r="H36" i="1"/>
  <c r="G36" i="1"/>
  <c r="G66" i="1" s="1"/>
  <c r="F36" i="1"/>
  <c r="E36" i="1"/>
  <c r="N36" i="1" s="1"/>
  <c r="D36" i="1"/>
  <c r="M36" i="1" s="1"/>
  <c r="C36" i="1"/>
  <c r="L36" i="1" s="1"/>
  <c r="B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K29" i="1"/>
  <c r="J29" i="1"/>
  <c r="E29" i="1"/>
  <c r="O28" i="1"/>
  <c r="K28" i="1"/>
  <c r="J28" i="1"/>
  <c r="G28" i="1"/>
  <c r="F28" i="1"/>
  <c r="F29" i="1" s="1"/>
  <c r="E28" i="1"/>
  <c r="D28" i="1"/>
  <c r="C28" i="1"/>
  <c r="B28" i="1"/>
  <c r="B29" i="1" s="1"/>
  <c r="P27" i="1"/>
  <c r="O27" i="1"/>
  <c r="N27" i="1"/>
  <c r="M27" i="1"/>
  <c r="L27" i="1"/>
  <c r="K27" i="1"/>
  <c r="J27" i="1"/>
  <c r="K26" i="1"/>
  <c r="J26" i="1"/>
  <c r="E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E22" i="1"/>
  <c r="K21" i="1"/>
  <c r="J21" i="1"/>
  <c r="G21" i="1"/>
  <c r="G81" i="1" s="1"/>
  <c r="F21" i="1"/>
  <c r="O21" i="1" s="1"/>
  <c r="E21" i="1"/>
  <c r="E81" i="1" s="1"/>
  <c r="D21" i="1"/>
  <c r="M21" i="1" s="1"/>
  <c r="C21" i="1"/>
  <c r="B21" i="1"/>
  <c r="L21" i="1" s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D17" i="1"/>
  <c r="D19" i="1" s="1"/>
  <c r="P16" i="1"/>
  <c r="O16" i="1"/>
  <c r="N16" i="1"/>
  <c r="M16" i="1"/>
  <c r="L16" i="1"/>
  <c r="K16" i="1"/>
  <c r="J16" i="1"/>
  <c r="K15" i="1"/>
  <c r="J15" i="1"/>
  <c r="D15" i="1"/>
  <c r="B15" i="1"/>
  <c r="B30" i="1" s="1"/>
  <c r="K14" i="1"/>
  <c r="J14" i="1"/>
  <c r="G14" i="1"/>
  <c r="F14" i="1"/>
  <c r="E14" i="1"/>
  <c r="E74" i="1" s="1"/>
  <c r="D14" i="1"/>
  <c r="M14" i="1" s="1"/>
  <c r="C14" i="1"/>
  <c r="B14" i="1"/>
  <c r="P13" i="1"/>
  <c r="O13" i="1"/>
  <c r="N13" i="1"/>
  <c r="M13" i="1"/>
  <c r="L13" i="1"/>
  <c r="K13" i="1"/>
  <c r="J13" i="1"/>
  <c r="K12" i="1"/>
  <c r="J12" i="1"/>
  <c r="D12" i="1"/>
  <c r="P11" i="1"/>
  <c r="O11" i="1"/>
  <c r="N11" i="1"/>
  <c r="M11" i="1"/>
  <c r="L11" i="1"/>
  <c r="K11" i="1"/>
  <c r="J11" i="1"/>
  <c r="K10" i="1"/>
  <c r="J10" i="1"/>
  <c r="D10" i="1"/>
  <c r="Q9" i="1"/>
  <c r="P9" i="1"/>
  <c r="O9" i="1"/>
  <c r="N9" i="1"/>
  <c r="M9" i="1"/>
  <c r="L9" i="1"/>
  <c r="K9" i="1"/>
  <c r="J9" i="1"/>
  <c r="K8" i="1"/>
  <c r="J8" i="1"/>
  <c r="H8" i="1"/>
  <c r="G8" i="1"/>
  <c r="G10" i="1" s="1"/>
  <c r="F8" i="1"/>
  <c r="F10" i="1" s="1"/>
  <c r="E8" i="1"/>
  <c r="E15" i="1" s="1"/>
  <c r="N15" i="1" s="1"/>
  <c r="D8" i="1"/>
  <c r="C8" i="1"/>
  <c r="C10" i="1" s="1"/>
  <c r="B8" i="1"/>
  <c r="B12" i="1" s="1"/>
  <c r="B72" i="1" s="1"/>
  <c r="Q7" i="1"/>
  <c r="P7" i="1"/>
  <c r="O7" i="1"/>
  <c r="N7" i="1"/>
  <c r="M7" i="1"/>
  <c r="L7" i="1"/>
  <c r="K7" i="1"/>
  <c r="J7" i="1"/>
  <c r="K6" i="1"/>
  <c r="J6" i="1"/>
  <c r="H6" i="1"/>
  <c r="H66" i="1" s="1"/>
  <c r="G6" i="1"/>
  <c r="P6" i="1" s="1"/>
  <c r="F6" i="1"/>
  <c r="F66" i="1" s="1"/>
  <c r="E6" i="1"/>
  <c r="N6" i="1" s="1"/>
  <c r="D6" i="1"/>
  <c r="D66" i="1" s="1"/>
  <c r="C6" i="1"/>
  <c r="C66" i="1" s="1"/>
  <c r="B6" i="1"/>
  <c r="B66" i="1" s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F70" i="1" l="1"/>
  <c r="O10" i="1"/>
  <c r="D79" i="1"/>
  <c r="F89" i="1"/>
  <c r="O29" i="1"/>
  <c r="G70" i="1"/>
  <c r="P10" i="1"/>
  <c r="B89" i="1"/>
  <c r="O6" i="1"/>
  <c r="L8" i="1"/>
  <c r="P8" i="1"/>
  <c r="N26" i="1"/>
  <c r="L28" i="1"/>
  <c r="E30" i="1"/>
  <c r="Q36" i="1"/>
  <c r="N38" i="1"/>
  <c r="O42" i="1"/>
  <c r="E45" i="1"/>
  <c r="D54" i="1"/>
  <c r="D60" i="1"/>
  <c r="E68" i="1"/>
  <c r="D74" i="1"/>
  <c r="D77" i="1"/>
  <c r="C89" i="1"/>
  <c r="L6" i="1"/>
  <c r="D68" i="1"/>
  <c r="D70" i="1" s="1"/>
  <c r="H68" i="1"/>
  <c r="H10" i="1"/>
  <c r="M8" i="1"/>
  <c r="Q8" i="1"/>
  <c r="E10" i="1"/>
  <c r="C12" i="1"/>
  <c r="C15" i="1"/>
  <c r="P21" i="1"/>
  <c r="C29" i="1"/>
  <c r="L29" i="1" s="1"/>
  <c r="G88" i="1"/>
  <c r="G29" i="1"/>
  <c r="M28" i="1"/>
  <c r="D29" i="1"/>
  <c r="O38" i="1"/>
  <c r="P38" i="1"/>
  <c r="E40" i="1"/>
  <c r="N40" i="1" s="1"/>
  <c r="G42" i="1"/>
  <c r="P42" i="1" s="1"/>
  <c r="M44" i="1"/>
  <c r="P44" i="1"/>
  <c r="M45" i="1"/>
  <c r="D52" i="1"/>
  <c r="O58" i="1"/>
  <c r="F59" i="1"/>
  <c r="O59" i="1" s="1"/>
  <c r="L58" i="1"/>
  <c r="E59" i="1"/>
  <c r="F60" i="1"/>
  <c r="G68" i="1"/>
  <c r="F74" i="1"/>
  <c r="M10" i="1"/>
  <c r="G15" i="1"/>
  <c r="B24" i="1"/>
  <c r="M6" i="1"/>
  <c r="Q6" i="1"/>
  <c r="E17" i="1"/>
  <c r="N8" i="1"/>
  <c r="B10" i="1"/>
  <c r="L10" i="1" s="1"/>
  <c r="C74" i="1"/>
  <c r="L14" i="1"/>
  <c r="G74" i="1"/>
  <c r="P14" i="1"/>
  <c r="N14" i="1"/>
  <c r="D26" i="1"/>
  <c r="D24" i="1"/>
  <c r="D22" i="1"/>
  <c r="N22" i="1" s="1"/>
  <c r="B17" i="1"/>
  <c r="B22" i="1"/>
  <c r="E24" i="1"/>
  <c r="B26" i="1"/>
  <c r="E89" i="1"/>
  <c r="L38" i="1"/>
  <c r="Q38" i="1"/>
  <c r="M40" i="1"/>
  <c r="C42" i="1"/>
  <c r="L42" i="1" s="1"/>
  <c r="G45" i="1"/>
  <c r="E66" i="1"/>
  <c r="F88" i="1"/>
  <c r="G12" i="1"/>
  <c r="N21" i="1"/>
  <c r="F68" i="1"/>
  <c r="F12" i="1"/>
  <c r="O8" i="1"/>
  <c r="E12" i="1"/>
  <c r="M12" i="1"/>
  <c r="O14" i="1"/>
  <c r="F15" i="1"/>
  <c r="E88" i="1"/>
  <c r="N28" i="1"/>
  <c r="P28" i="1"/>
  <c r="N29" i="1"/>
  <c r="D30" i="1"/>
  <c r="P36" i="1"/>
  <c r="M38" i="1"/>
  <c r="D42" i="1"/>
  <c r="D72" i="1" s="1"/>
  <c r="C45" i="1"/>
  <c r="D56" i="1"/>
  <c r="D59" i="1"/>
  <c r="M59" i="1" s="1"/>
  <c r="M58" i="1"/>
  <c r="B68" i="1"/>
  <c r="D75" i="1"/>
  <c r="F81" i="1"/>
  <c r="D86" i="1" l="1"/>
  <c r="D84" i="1"/>
  <c r="D82" i="1"/>
  <c r="M24" i="1"/>
  <c r="G75" i="1"/>
  <c r="G26" i="1"/>
  <c r="G22" i="1"/>
  <c r="G17" i="1"/>
  <c r="P15" i="1"/>
  <c r="G24" i="1"/>
  <c r="G30" i="1"/>
  <c r="C75" i="1"/>
  <c r="C26" i="1"/>
  <c r="L26" i="1" s="1"/>
  <c r="C22" i="1"/>
  <c r="L22" i="1" s="1"/>
  <c r="C17" i="1"/>
  <c r="L15" i="1"/>
  <c r="M15" i="1"/>
  <c r="C30" i="1"/>
  <c r="L30" i="1" s="1"/>
  <c r="C24" i="1"/>
  <c r="L24" i="1" s="1"/>
  <c r="E56" i="1"/>
  <c r="E54" i="1"/>
  <c r="E52" i="1"/>
  <c r="E60" i="1"/>
  <c r="N60" i="1" s="1"/>
  <c r="N45" i="1"/>
  <c r="E47" i="1"/>
  <c r="E77" i="1" s="1"/>
  <c r="O45" i="1"/>
  <c r="B70" i="1"/>
  <c r="B75" i="1"/>
  <c r="M26" i="1"/>
  <c r="E19" i="1"/>
  <c r="N17" i="1"/>
  <c r="N59" i="1"/>
  <c r="C72" i="1"/>
  <c r="L12" i="1"/>
  <c r="H70" i="1"/>
  <c r="Q10" i="1"/>
  <c r="O40" i="1"/>
  <c r="O12" i="1"/>
  <c r="F72" i="1"/>
  <c r="G60" i="1"/>
  <c r="P60" i="1" s="1"/>
  <c r="P45" i="1"/>
  <c r="G56" i="1"/>
  <c r="P56" i="1" s="1"/>
  <c r="G54" i="1"/>
  <c r="P54" i="1" s="1"/>
  <c r="G52" i="1"/>
  <c r="P52" i="1" s="1"/>
  <c r="G47" i="1"/>
  <c r="O60" i="1"/>
  <c r="G89" i="1"/>
  <c r="P29" i="1"/>
  <c r="E90" i="1"/>
  <c r="N30" i="1"/>
  <c r="C60" i="1"/>
  <c r="L60" i="1" s="1"/>
  <c r="L45" i="1"/>
  <c r="C56" i="1"/>
  <c r="L56" i="1" s="1"/>
  <c r="C54" i="1"/>
  <c r="L54" i="1" s="1"/>
  <c r="C52" i="1"/>
  <c r="L52" i="1" s="1"/>
  <c r="C47" i="1"/>
  <c r="D90" i="1"/>
  <c r="M30" i="1"/>
  <c r="E72" i="1"/>
  <c r="N12" i="1"/>
  <c r="P59" i="1"/>
  <c r="B77" i="1"/>
  <c r="B19" i="1"/>
  <c r="B79" i="1" s="1"/>
  <c r="E75" i="1"/>
  <c r="M52" i="1"/>
  <c r="M29" i="1"/>
  <c r="D89" i="1"/>
  <c r="N10" i="1"/>
  <c r="E70" i="1"/>
  <c r="N42" i="1"/>
  <c r="M42" i="1"/>
  <c r="F30" i="1"/>
  <c r="O15" i="1"/>
  <c r="F24" i="1"/>
  <c r="F26" i="1"/>
  <c r="F22" i="1"/>
  <c r="F17" i="1"/>
  <c r="F75" i="1"/>
  <c r="G72" i="1"/>
  <c r="P12" i="1"/>
  <c r="E84" i="1"/>
  <c r="N24" i="1"/>
  <c r="M22" i="1"/>
  <c r="P47" i="1" l="1"/>
  <c r="G49" i="1"/>
  <c r="P49" i="1" s="1"/>
  <c r="M56" i="1"/>
  <c r="B90" i="1"/>
  <c r="B86" i="1"/>
  <c r="B84" i="1"/>
  <c r="B82" i="1"/>
  <c r="N56" i="1"/>
  <c r="E86" i="1"/>
  <c r="O56" i="1"/>
  <c r="M54" i="1"/>
  <c r="O22" i="1"/>
  <c r="F82" i="1"/>
  <c r="F90" i="1"/>
  <c r="O30" i="1"/>
  <c r="L47" i="1"/>
  <c r="C49" i="1"/>
  <c r="M47" i="1"/>
  <c r="N19" i="1"/>
  <c r="C77" i="1"/>
  <c r="C19" i="1"/>
  <c r="L17" i="1"/>
  <c r="M17" i="1"/>
  <c r="G90" i="1"/>
  <c r="P30" i="1"/>
  <c r="G82" i="1"/>
  <c r="P22" i="1"/>
  <c r="C90" i="1"/>
  <c r="C86" i="1"/>
  <c r="C84" i="1"/>
  <c r="C82" i="1"/>
  <c r="O26" i="1"/>
  <c r="F86" i="1"/>
  <c r="M60" i="1"/>
  <c r="N52" i="1"/>
  <c r="E82" i="1"/>
  <c r="O52" i="1"/>
  <c r="G84" i="1"/>
  <c r="P24" i="1"/>
  <c r="G86" i="1"/>
  <c r="P26" i="1"/>
  <c r="O17" i="1"/>
  <c r="F19" i="1"/>
  <c r="F77" i="1"/>
  <c r="G77" i="1"/>
  <c r="G19" i="1"/>
  <c r="P17" i="1"/>
  <c r="F84" i="1"/>
  <c r="O24" i="1"/>
  <c r="N47" i="1"/>
  <c r="E49" i="1"/>
  <c r="O47" i="1"/>
  <c r="N54" i="1"/>
  <c r="O54" i="1"/>
  <c r="C79" i="1" l="1"/>
  <c r="L19" i="1"/>
  <c r="M19" i="1"/>
  <c r="L49" i="1"/>
  <c r="M49" i="1"/>
  <c r="N49" i="1"/>
  <c r="O49" i="1"/>
  <c r="O19" i="1"/>
  <c r="F79" i="1"/>
  <c r="G79" i="1"/>
  <c r="P19" i="1"/>
  <c r="E7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<sst xmlns="http://schemas.openxmlformats.org/spreadsheetml/2006/main" count="90" uniqueCount="33">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</sst>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4"/>
  <sheetViews>
    <sheetView tabSelected="1" view="pageLayout" zoomScale="106" zoomScaleNormal="100" zoomScalePageLayoutView="106" workbookViewId="0">
      <selection activeCell="H64" sqref="H64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7.664062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18990.400000000001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-5.9004478429903422</v>
      </c>
      <c r="Q4" s="16">
        <f t="shared" si="0"/>
        <v>3.3455539114499722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21607.39</v>
      </c>
      <c r="H5" s="17">
        <v>20641.750855999999</v>
      </c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5.6280495167458477</v>
      </c>
      <c r="Q5" s="18">
        <f t="shared" si="0"/>
        <v>-4.4690226075430717</v>
      </c>
    </row>
    <row r="6" spans="1:17" ht="13.5" hidden="1" customHeight="1" x14ac:dyDescent="0.45">
      <c r="A6" s="19" t="s">
        <v>5</v>
      </c>
      <c r="B6" s="20">
        <f t="shared" ref="B6:H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40597.79</v>
      </c>
      <c r="H6" s="20">
        <f t="shared" si="1"/>
        <v>40267.484925999997</v>
      </c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-9.7201363575183386E-2</v>
      </c>
      <c r="Q6" s="22">
        <f t="shared" si="0"/>
        <v>-0.81360358285513801</v>
      </c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21508.58</v>
      </c>
      <c r="H7" s="17">
        <v>22404.588584000001</v>
      </c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-5.0383756825679189</v>
      </c>
      <c r="Q7" s="18">
        <f t="shared" si="0"/>
        <v>4.165819333493892</v>
      </c>
    </row>
    <row r="8" spans="1:17" ht="11.85" customHeight="1" x14ac:dyDescent="0.45">
      <c r="A8" s="23" t="s">
        <v>7</v>
      </c>
      <c r="B8" s="20">
        <f t="shared" ref="B8:H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62106.37</v>
      </c>
      <c r="H8" s="20">
        <f t="shared" si="2"/>
        <v>62672.073510000002</v>
      </c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-1.8655949360888213</v>
      </c>
      <c r="Q8" s="18">
        <f t="shared" si="0"/>
        <v>0.91086229963206478</v>
      </c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18554.32</v>
      </c>
      <c r="H9" s="17">
        <v>18948.222952</v>
      </c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-2.767825372894217</v>
      </c>
      <c r="Q9" s="18">
        <f t="shared" si="0"/>
        <v>2.122971642183602</v>
      </c>
    </row>
    <row r="10" spans="1:17" ht="11.25" customHeight="1" x14ac:dyDescent="0.45">
      <c r="A10" s="19" t="s">
        <v>9</v>
      </c>
      <c r="B10" s="20">
        <f t="shared" ref="B10:H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80660.69</v>
      </c>
      <c r="H10" s="20">
        <f t="shared" si="3"/>
        <v>81620.296461999998</v>
      </c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-2.0746139895888804</v>
      </c>
      <c r="Q10" s="18">
        <f t="shared" si="0"/>
        <v>1.18968293229329</v>
      </c>
    </row>
    <row r="11" spans="1:17" ht="11.85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21015.55</v>
      </c>
      <c r="H11" s="17"/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-6.2070433699063514</v>
      </c>
      <c r="Q11" s="18"/>
    </row>
    <row r="12" spans="1:17" ht="12.75" hidden="1" customHeight="1" x14ac:dyDescent="0.45">
      <c r="A12" s="19" t="s">
        <v>11</v>
      </c>
      <c r="B12" s="20">
        <f t="shared" ref="B12:G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101676.24</v>
      </c>
      <c r="H12" s="20"/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-2.9583341048214806</v>
      </c>
      <c r="Q12" s="22"/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21398.21</v>
      </c>
      <c r="H13" s="24"/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-2.1974506135795213</v>
      </c>
      <c r="Q13" s="18"/>
    </row>
    <row r="14" spans="1:17" ht="11.85" customHeight="1" x14ac:dyDescent="0.45">
      <c r="A14" s="23" t="s">
        <v>13</v>
      </c>
      <c r="B14" s="20">
        <f t="shared" ref="B14:E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>+F9+F11+F13</f>
        <v>63367.8</v>
      </c>
      <c r="G14" s="20">
        <f>+G9+G11+G13</f>
        <v>60968.079999999994</v>
      </c>
      <c r="H14" s="20"/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-3.7869706696461058</v>
      </c>
      <c r="Q14" s="22"/>
    </row>
    <row r="15" spans="1:17" ht="11.25" customHeight="1" x14ac:dyDescent="0.45">
      <c r="A15" s="23" t="s">
        <v>14</v>
      </c>
      <c r="B15" s="20">
        <f t="shared" ref="B15:G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123074.45000000001</v>
      </c>
      <c r="H15" s="20"/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-2.8268952985219364</v>
      </c>
      <c r="Q15" s="22"/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21204.979330999999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4.2844414691014299</v>
      </c>
      <c r="Q16" s="18"/>
    </row>
    <row r="17" spans="1:17" ht="17.25" hidden="1" customHeight="1" x14ac:dyDescent="0.45">
      <c r="A17" s="25" t="s">
        <v>16</v>
      </c>
      <c r="B17" s="20">
        <f t="shared" ref="B17:F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>+G15+G16</f>
        <v>144279.42933100002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-1.8431428911785286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21914.93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>((G18/F18)-1)*100</f>
        <v>-3.9966268385372761</v>
      </c>
      <c r="Q18" s="18"/>
    </row>
    <row r="19" spans="1:17" ht="16.5" hidden="1" customHeight="1" x14ac:dyDescent="0.45">
      <c r="A19" s="25" t="s">
        <v>18</v>
      </c>
      <c r="B19" s="20">
        <f t="shared" ref="B19:E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>F18+F17</f>
        <v>169815.89</v>
      </c>
      <c r="G19" s="20">
        <f>G18+G17</f>
        <v>166194.35933100001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-2.1326217876312947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20481.32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-1.3871355098023841</v>
      </c>
      <c r="Q20" s="18"/>
    </row>
    <row r="21" spans="1:17" ht="11.25" customHeight="1" x14ac:dyDescent="0.45">
      <c r="A21" s="23" t="s">
        <v>20</v>
      </c>
      <c r="B21" s="20">
        <f t="shared" ref="B21:D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>+E16+E18+E20</f>
        <v>62065.05</v>
      </c>
      <c r="F21" s="20">
        <f>+F16+F18+F20</f>
        <v>63930.46</v>
      </c>
      <c r="G21" s="20">
        <f>+G16+G18+G20</f>
        <v>63601.229331000002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-0.51498248096446542</v>
      </c>
      <c r="Q21" s="22"/>
    </row>
    <row r="22" spans="1:17" ht="11.25" hidden="1" customHeight="1" x14ac:dyDescent="0.45">
      <c r="A22" s="25" t="s">
        <v>21</v>
      </c>
      <c r="B22" s="20">
        <f>+B15+B16+B18+B20</f>
        <v>169982.75999999998</v>
      </c>
      <c r="C22" s="20">
        <f>+C15+C16+C18+C20</f>
        <v>161492.50999999998</v>
      </c>
      <c r="D22" s="20">
        <f>+D15+D16+D18+D20</f>
        <v>160549.81000000003</v>
      </c>
      <c r="E22" s="20">
        <f>+E15+E16+E18+E20</f>
        <v>175456.52999999997</v>
      </c>
      <c r="F22" s="20">
        <f t="shared" ref="F22:G22" si="11">+F15+F16+F18+F20</f>
        <v>190585.31</v>
      </c>
      <c r="G22" s="20">
        <f t="shared" si="11"/>
        <v>186675.67933100002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-2.0513809112569947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20757.782787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>((G23/F23)-1)*100</f>
        <v>-4.5361978583655205</v>
      </c>
      <c r="Q23" s="18"/>
    </row>
    <row r="24" spans="1:17" ht="14.25" hidden="1" customHeight="1" x14ac:dyDescent="0.45">
      <c r="A24" s="25" t="s">
        <v>23</v>
      </c>
      <c r="B24" s="20">
        <f t="shared" ref="B24:E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>+F15+F21+F23</f>
        <v>212329.45</v>
      </c>
      <c r="G24" s="20">
        <f>+G15+G21+G23</f>
        <v>207433.46211800002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>((G24/F24)-1)*100</f>
        <v>-2.3058449414341653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19656.870497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-7.389477482307683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227090.33261500002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-2.7678422760469501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19154.171720999999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-1.2784021974816318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59568.825004999999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-4.4937636660624332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123170.054336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-2.4798203418913256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246244.50433600001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 t="shared" si="9"/>
        <v>9.8646054393213731</v>
      </c>
      <c r="O30" s="30">
        <f t="shared" si="9"/>
        <v>6.8976835430617278</v>
      </c>
      <c r="P30" s="30">
        <f t="shared" si="9"/>
        <v>-2.6535998055321475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22989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13.801015293759477</v>
      </c>
      <c r="Q34" s="16">
        <f t="shared" si="17"/>
        <v>-7.8627620035669255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17496.330000000002</v>
      </c>
      <c r="H35" s="17">
        <v>16744.488025999999</v>
      </c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-10.203854345762009</v>
      </c>
      <c r="Q35" s="18">
        <f t="shared" si="17"/>
        <v>-4.2971410232888978</v>
      </c>
    </row>
    <row r="36" spans="1:17" ht="11.85" hidden="1" customHeight="1" x14ac:dyDescent="0.45">
      <c r="A36" s="19" t="s">
        <v>5</v>
      </c>
      <c r="B36" s="20">
        <f t="shared" ref="B36:H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40485.33</v>
      </c>
      <c r="H36" s="20">
        <f t="shared" si="18"/>
        <v>37925.917669000002</v>
      </c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2.0152927198942683</v>
      </c>
      <c r="Q36" s="22">
        <f t="shared" si="17"/>
        <v>-6.3218265258057631</v>
      </c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19405.29</v>
      </c>
      <c r="H37" s="17">
        <v>20812.505725999999</v>
      </c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-7.7796153462311501</v>
      </c>
      <c r="Q37" s="18">
        <f t="shared" si="17"/>
        <v>7.2517119094844595</v>
      </c>
    </row>
    <row r="38" spans="1:17" ht="11.85" customHeight="1" x14ac:dyDescent="0.45">
      <c r="A38" s="23" t="s">
        <v>7</v>
      </c>
      <c r="B38" s="20">
        <f t="shared" ref="B38:H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59890.62</v>
      </c>
      <c r="H38" s="20">
        <f t="shared" si="19"/>
        <v>58738.423395000005</v>
      </c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-1.378659050172204</v>
      </c>
      <c r="Q38" s="18">
        <f t="shared" si="17"/>
        <v>-1.9238348258875937</v>
      </c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19893.580000000002</v>
      </c>
      <c r="H39" s="17">
        <v>16485.891099</v>
      </c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-1.3231430239485142</v>
      </c>
      <c r="Q39" s="18">
        <f t="shared" si="17"/>
        <v>-17.129591059025074</v>
      </c>
    </row>
    <row r="40" spans="1:17" ht="12.75" customHeight="1" x14ac:dyDescent="0.45">
      <c r="A40" s="19" t="s">
        <v>9</v>
      </c>
      <c r="B40" s="20">
        <f t="shared" ref="B40:H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79784.200000000012</v>
      </c>
      <c r="H40" s="20">
        <f t="shared" si="20"/>
        <v>75224.314494000006</v>
      </c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-1.3648224005039955</v>
      </c>
      <c r="Q40" s="18">
        <f>((H40/G40)-1)*100</f>
        <v>-5.7152738336663234</v>
      </c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20685.419999999998</v>
      </c>
      <c r="H41" s="17"/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-1.3998693938252815</v>
      </c>
      <c r="Q41" s="18"/>
    </row>
    <row r="42" spans="1:17" ht="11.85" hidden="1" customHeight="1" x14ac:dyDescent="0.45">
      <c r="A42" s="19" t="s">
        <v>11</v>
      </c>
      <c r="B42" s="20">
        <f t="shared" ref="B42:G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100469.62000000001</v>
      </c>
      <c r="H42" s="20"/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-1.3720401683445238</v>
      </c>
      <c r="Q42" s="22"/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18089.330000000002</v>
      </c>
      <c r="H43" s="24"/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-9.9770878475017977</v>
      </c>
      <c r="Q43" s="18"/>
    </row>
    <row r="44" spans="1:17" ht="11.85" customHeight="1" x14ac:dyDescent="0.45">
      <c r="A44" s="23" t="s">
        <v>13</v>
      </c>
      <c r="B44" s="20">
        <f t="shared" ref="B44:G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58668.33</v>
      </c>
      <c r="H44" s="20"/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-4.1892706892640685</v>
      </c>
      <c r="Q44" s="22"/>
    </row>
    <row r="45" spans="1:17" ht="11.85" customHeight="1" x14ac:dyDescent="0.45">
      <c r="A45" s="23" t="s">
        <v>14</v>
      </c>
      <c r="B45" s="20">
        <f t="shared" ref="B45:G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118558.95000000001</v>
      </c>
      <c r="H45" s="20"/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-2.7897920506337104</v>
      </c>
      <c r="Q45" s="22"/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21094.617253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1.6716836837483484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139653.56725300002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-2.1411603085154995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19862.36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-14.624327198420261</v>
      </c>
      <c r="Q48" s="18"/>
    </row>
    <row r="49" spans="1:17" ht="11.85" hidden="1" customHeight="1" x14ac:dyDescent="0.45">
      <c r="A49" s="25" t="s">
        <v>18</v>
      </c>
      <c r="B49" s="20">
        <f t="shared" ref="B49:E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>F48+F47</f>
        <v>165973.86000000002</v>
      </c>
      <c r="G49" s="20">
        <f>G48+G47</f>
        <v>159515.92725300003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 t="shared" si="17"/>
        <v>-3.8909336367786929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19206.11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-4.2372982767200025</v>
      </c>
      <c r="Q50" s="18"/>
    </row>
    <row r="51" spans="1:17" ht="11.85" customHeight="1" x14ac:dyDescent="0.45">
      <c r="A51" s="23" t="s">
        <v>20</v>
      </c>
      <c r="B51" s="20">
        <f t="shared" ref="B51:E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>+F46+F48+F50</f>
        <v>64068.380000000005</v>
      </c>
      <c r="G51" s="20">
        <f>+G46+G48+G50</f>
        <v>60163.087253000005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-6.0955072486615025</v>
      </c>
      <c r="Q51" s="22"/>
    </row>
    <row r="52" spans="1:17" ht="12" hidden="1" customHeight="1" x14ac:dyDescent="0.45">
      <c r="A52" s="25" t="s">
        <v>21</v>
      </c>
      <c r="B52" s="20">
        <f t="shared" ref="B52:E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>+F45+F46+F48+F50</f>
        <v>186029.80000000002</v>
      </c>
      <c r="G52" s="20">
        <f>+G45+G46+G48+G50</f>
        <v>178722.03725300002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-3.9282753338443666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20251.274222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-7.5686084314033337</v>
      </c>
      <c r="Q53" s="18"/>
    </row>
    <row r="54" spans="1:17" ht="13.5" hidden="1" customHeight="1" x14ac:dyDescent="0.45">
      <c r="A54" s="25" t="s">
        <v>23</v>
      </c>
      <c r="B54" s="20">
        <f t="shared" ref="B54:F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>+G45+G51+G53</f>
        <v>198973.31147500002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-4.3118389177188572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19108.086718999999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-13.783260189912394</v>
      </c>
      <c r="Q55" s="18"/>
    </row>
    <row r="56" spans="1:17" ht="11.85" hidden="1" customHeight="1" x14ac:dyDescent="0.45">
      <c r="A56" s="25" t="s">
        <v>25</v>
      </c>
      <c r="B56" s="20">
        <f t="shared" ref="B56:E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>+F45+F51+F53+F55</f>
        <v>230102.16999999998</v>
      </c>
      <c r="G56" s="20">
        <f>+G45+G51+G53+G55</f>
        <v>218081.39819400001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-5.2241018874354728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18558.483564999999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2.5394033498205237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57917.844505999994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-6.8414347371172468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118080.931759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-6.4628660912583573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236639.88175900001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-4.657985226492789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-3998.5999999999985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4111.0599999999977</v>
      </c>
      <c r="H65" s="17">
        <f t="shared" si="34"/>
        <v>3897.2628299999997</v>
      </c>
      <c r="I65" s="15"/>
      <c r="J65" s="32"/>
      <c r="K65" s="32"/>
      <c r="L65" s="35"/>
      <c r="M65" s="7"/>
      <c r="N65" s="7"/>
    </row>
    <row r="66" spans="1:14" ht="11.85" hidden="1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112.45999999999913</v>
      </c>
      <c r="H66" s="17">
        <f t="shared" si="34"/>
        <v>2341.5672569999952</v>
      </c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2103.2900000000009</v>
      </c>
      <c r="H67" s="17">
        <f t="shared" si="34"/>
        <v>1592.0828580000016</v>
      </c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 t="shared" ref="B68:C68" si="35">+B64+B65+B67</f>
        <v>463.89999999999782</v>
      </c>
      <c r="C68" s="20">
        <f t="shared" si="35"/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2215.75</v>
      </c>
      <c r="H68" s="17">
        <f t="shared" si="34"/>
        <v>3933.6501149999967</v>
      </c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 t="shared" ref="B69:C69" si="36">+B9-B39</f>
        <v>-1509.3400000000001</v>
      </c>
      <c r="C69" s="17">
        <f t="shared" si="36"/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-1339.260000000002</v>
      </c>
      <c r="H69" s="17">
        <f t="shared" si="34"/>
        <v>2462.3318529999997</v>
      </c>
      <c r="I69" s="15"/>
      <c r="J69" s="32"/>
      <c r="K69" s="32"/>
      <c r="L69" s="37"/>
      <c r="M69" s="35"/>
      <c r="N69" s="7"/>
    </row>
    <row r="70" spans="1:14" ht="11.85" customHeight="1" x14ac:dyDescent="0.5">
      <c r="A70" s="19" t="s">
        <v>9</v>
      </c>
      <c r="B70" s="20">
        <f t="shared" ref="B70:D70" si="37">+B68+B69</f>
        <v>-1045.4400000000023</v>
      </c>
      <c r="C70" s="20">
        <f t="shared" si="37"/>
        <v>942.63999999999942</v>
      </c>
      <c r="D70" s="20">
        <f t="shared" si="37"/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876.48999999999069</v>
      </c>
      <c r="H70" s="17">
        <f t="shared" si="34"/>
        <v>6395.9819679999928</v>
      </c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 t="shared" ref="B71:G86" si="38">+B11-B41</f>
        <v>-626.27000000000044</v>
      </c>
      <c r="C71" s="17">
        <f t="shared" si="38"/>
        <v>2425.3500000000004</v>
      </c>
      <c r="D71" s="17">
        <f t="shared" si="38"/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330.13000000000102</v>
      </c>
      <c r="H71" s="17"/>
      <c r="I71" s="21"/>
      <c r="J71" s="32"/>
      <c r="K71" s="32"/>
      <c r="L71" s="37"/>
      <c r="M71" s="7"/>
      <c r="N71" s="7"/>
    </row>
    <row r="72" spans="1:14" ht="11.85" hidden="1" customHeight="1" x14ac:dyDescent="0.5">
      <c r="A72" s="19" t="s">
        <v>11</v>
      </c>
      <c r="B72" s="20">
        <f t="shared" si="38"/>
        <v>-1671.7099999999919</v>
      </c>
      <c r="C72" s="20">
        <f t="shared" si="38"/>
        <v>3367.9899999999907</v>
      </c>
      <c r="D72" s="20">
        <f t="shared" si="38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1206.6199999999953</v>
      </c>
      <c r="H72" s="20"/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8"/>
        <v>1658.3400000000001</v>
      </c>
      <c r="C73" s="17">
        <f t="shared" si="38"/>
        <v>150.52000000000044</v>
      </c>
      <c r="D73" s="17">
        <f t="shared" si="38"/>
        <v>2005.8400000000001</v>
      </c>
      <c r="E73" s="17">
        <f t="shared" si="38"/>
        <v>1904.9099999999999</v>
      </c>
      <c r="F73" s="17">
        <f t="shared" si="34"/>
        <v>1784.8500000000022</v>
      </c>
      <c r="G73" s="17">
        <f t="shared" si="34"/>
        <v>3308.8799999999974</v>
      </c>
      <c r="H73" s="17"/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 t="shared" ref="B74" si="39">+B69+B71+B73</f>
        <v>-477.27000000000044</v>
      </c>
      <c r="C74" s="20">
        <f t="shared" si="38"/>
        <v>2045.1100000000006</v>
      </c>
      <c r="D74" s="20">
        <f t="shared" si="38"/>
        <v>4428.9599999999991</v>
      </c>
      <c r="E74" s="20">
        <f t="shared" si="38"/>
        <v>3214.3099999999977</v>
      </c>
      <c r="F74" s="20">
        <f t="shared" si="34"/>
        <v>2134.2300000000032</v>
      </c>
      <c r="G74" s="20">
        <f t="shared" si="34"/>
        <v>2299.7499999999927</v>
      </c>
      <c r="H74" s="20"/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 t="shared" ref="B75" si="40">+B68+B69+B71+B73</f>
        <v>-13.370000000002619</v>
      </c>
      <c r="C75" s="20">
        <f t="shared" si="38"/>
        <v>3518.5099999999948</v>
      </c>
      <c r="D75" s="20">
        <f t="shared" si="38"/>
        <v>12618.320000000007</v>
      </c>
      <c r="E75" s="20">
        <f t="shared" si="38"/>
        <v>7552.7399999999616</v>
      </c>
      <c r="F75" s="20">
        <f t="shared" si="34"/>
        <v>4693.4300000000221</v>
      </c>
      <c r="G75" s="20">
        <f t="shared" si="34"/>
        <v>4515.5</v>
      </c>
      <c r="H75" s="20"/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 t="shared" ref="B76:B80" si="41">+B16-B46</f>
        <v>-1105.4399999999987</v>
      </c>
      <c r="C76" s="17">
        <f t="shared" si="38"/>
        <v>754.18000000000029</v>
      </c>
      <c r="D76" s="17">
        <f t="shared" si="38"/>
        <v>990.09000000000196</v>
      </c>
      <c r="E76" s="17">
        <f t="shared" si="38"/>
        <v>-81.469999999997526</v>
      </c>
      <c r="F76" s="17">
        <f t="shared" si="34"/>
        <v>-413.98999999999796</v>
      </c>
      <c r="G76" s="17">
        <f>+G16-G46</f>
        <v>110.36207799999829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 t="shared" si="41"/>
        <v>-1118.8099999999977</v>
      </c>
      <c r="C77" s="17">
        <f t="shared" si="38"/>
        <v>4272.6899999999878</v>
      </c>
      <c r="D77" s="17">
        <f t="shared" si="38"/>
        <v>13608.410000000003</v>
      </c>
      <c r="E77" s="17">
        <f t="shared" si="38"/>
        <v>7471.2699999999604</v>
      </c>
      <c r="F77" s="17">
        <f t="shared" si="34"/>
        <v>4279.4400000000023</v>
      </c>
      <c r="G77" s="17">
        <f>+G17-G47</f>
        <v>4625.8620780000056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 t="shared" si="41"/>
        <v>1138.7799999999988</v>
      </c>
      <c r="C78" s="17">
        <f t="shared" si="38"/>
        <v>720.04000000000087</v>
      </c>
      <c r="D78" s="17">
        <f t="shared" si="38"/>
        <v>2097.0599999999977</v>
      </c>
      <c r="E78" s="17">
        <f t="shared" si="38"/>
        <v>2326.1899999999987</v>
      </c>
      <c r="F78" s="17">
        <f t="shared" si="34"/>
        <v>-437.40999999999985</v>
      </c>
      <c r="G78" s="17">
        <f>+G18-G48</f>
        <v>2052.5699999999997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 t="shared" si="41"/>
        <v>19.970000000001164</v>
      </c>
      <c r="C79" s="17">
        <f t="shared" si="38"/>
        <v>4992.7299999999814</v>
      </c>
      <c r="D79" s="17">
        <f t="shared" si="38"/>
        <v>15705.470000000016</v>
      </c>
      <c r="E79" s="17">
        <f t="shared" si="38"/>
        <v>9797.4599999999627</v>
      </c>
      <c r="F79" s="17">
        <f t="shared" si="34"/>
        <v>3842.0299999999988</v>
      </c>
      <c r="G79" s="17">
        <f t="shared" si="34"/>
        <v>6678.4320779999834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 t="shared" si="41"/>
        <v>-1806.4500000000007</v>
      </c>
      <c r="C80" s="17">
        <f t="shared" si="38"/>
        <v>2792.6100000000006</v>
      </c>
      <c r="D80" s="17">
        <f t="shared" si="38"/>
        <v>2620.0200000000004</v>
      </c>
      <c r="E80" s="17">
        <f t="shared" si="38"/>
        <v>3442.34</v>
      </c>
      <c r="F80" s="17">
        <f t="shared" si="38"/>
        <v>713.47999999999956</v>
      </c>
      <c r="G80" s="17">
        <f>+G20-G50</f>
        <v>1275.2099999999991</v>
      </c>
      <c r="H80" s="17"/>
      <c r="I80" s="15"/>
      <c r="J80" s="32"/>
      <c r="K80" s="32"/>
      <c r="L80" s="32"/>
      <c r="M80" s="7"/>
      <c r="N80" s="7"/>
    </row>
    <row r="81" spans="1:14" ht="11.85" customHeight="1" x14ac:dyDescent="0.5">
      <c r="A81" s="23" t="s">
        <v>20</v>
      </c>
      <c r="B81" s="20">
        <f t="shared" ref="B81:D81" si="42">+B76+B78+B80</f>
        <v>-1773.1100000000006</v>
      </c>
      <c r="C81" s="20">
        <f t="shared" si="42"/>
        <v>4266.8300000000017</v>
      </c>
      <c r="D81" s="20">
        <f t="shared" si="42"/>
        <v>5707.17</v>
      </c>
      <c r="E81" s="20">
        <f t="shared" si="38"/>
        <v>5687.0600000000049</v>
      </c>
      <c r="F81" s="20">
        <f t="shared" si="38"/>
        <v>-137.92000000000553</v>
      </c>
      <c r="G81" s="20">
        <f>+G21-G51</f>
        <v>3438.1420779999971</v>
      </c>
      <c r="H81" s="20"/>
      <c r="I81" s="21"/>
      <c r="J81" s="36"/>
      <c r="K81" s="36"/>
      <c r="L81" s="36"/>
      <c r="M81" s="7"/>
      <c r="N81" s="7"/>
    </row>
    <row r="82" spans="1:14" ht="11.85" hidden="1" customHeight="1" x14ac:dyDescent="0.5">
      <c r="A82" s="25" t="s">
        <v>21</v>
      </c>
      <c r="B82" s="20">
        <f t="shared" ref="B82:D82" si="43">+B75+B76+B78+B80</f>
        <v>-1786.4800000000032</v>
      </c>
      <c r="C82" s="20">
        <f t="shared" si="43"/>
        <v>7785.3399999999965</v>
      </c>
      <c r="D82" s="20">
        <f t="shared" si="43"/>
        <v>18325.490000000005</v>
      </c>
      <c r="E82" s="20">
        <f t="shared" si="38"/>
        <v>13239.799999999959</v>
      </c>
      <c r="F82" s="20">
        <f t="shared" si="38"/>
        <v>4555.5099999999802</v>
      </c>
      <c r="G82" s="20">
        <f>+G22-G52</f>
        <v>7953.6420780000044</v>
      </c>
      <c r="H82" s="20"/>
      <c r="I82" s="21"/>
      <c r="J82" s="36"/>
      <c r="K82" s="36"/>
      <c r="L82" s="36"/>
      <c r="M82" s="7"/>
      <c r="N82" s="7"/>
    </row>
    <row r="83" spans="1:14" ht="11.25" customHeight="1" x14ac:dyDescent="0.5">
      <c r="A83" s="13" t="s">
        <v>22</v>
      </c>
      <c r="B83" s="17">
        <f t="shared" ref="B83:D83" si="44">+B23-B53</f>
        <v>72.919999999998254</v>
      </c>
      <c r="C83" s="17">
        <f t="shared" si="44"/>
        <v>2101</v>
      </c>
      <c r="D83" s="17">
        <f t="shared" si="44"/>
        <v>251.94000000000233</v>
      </c>
      <c r="E83" s="17">
        <f t="shared" si="38"/>
        <v>203.9900000000016</v>
      </c>
      <c r="F83" s="17">
        <f t="shared" si="38"/>
        <v>-165.38000000000102</v>
      </c>
      <c r="G83" s="17">
        <f>+G23-G53</f>
        <v>506.50856500000009</v>
      </c>
      <c r="H83" s="17"/>
      <c r="I83" s="15"/>
      <c r="J83" s="32"/>
      <c r="K83" s="32"/>
      <c r="L83" s="32"/>
      <c r="M83" s="7"/>
      <c r="N83" s="7"/>
    </row>
    <row r="84" spans="1:14" ht="11.25" hidden="1" customHeight="1" x14ac:dyDescent="0.5">
      <c r="A84" s="25" t="s">
        <v>23</v>
      </c>
      <c r="B84" s="20">
        <f t="shared" ref="B84:D84" si="45">+B75+B81+B83</f>
        <v>-1713.5600000000049</v>
      </c>
      <c r="C84" s="20">
        <f t="shared" si="45"/>
        <v>9886.3399999999965</v>
      </c>
      <c r="D84" s="20">
        <f t="shared" si="45"/>
        <v>18577.430000000008</v>
      </c>
      <c r="E84" s="20">
        <f t="shared" si="38"/>
        <v>13443.789999999979</v>
      </c>
      <c r="F84" s="20">
        <f t="shared" si="38"/>
        <v>4390.1300000000338</v>
      </c>
      <c r="G84" s="20">
        <f>+G24-G54</f>
        <v>8460.1506430000009</v>
      </c>
      <c r="H84" s="20"/>
      <c r="I84" s="21"/>
      <c r="J84" s="36"/>
      <c r="K84" s="36"/>
      <c r="L84" s="32"/>
      <c r="M84" s="7"/>
      <c r="N84" s="7"/>
    </row>
    <row r="85" spans="1:14" ht="11.85" customHeight="1" x14ac:dyDescent="0.5">
      <c r="A85" s="13" t="s">
        <v>24</v>
      </c>
      <c r="B85" s="17">
        <f t="shared" ref="B85:D85" si="46">+B25-B55</f>
        <v>-103.93000000000029</v>
      </c>
      <c r="C85" s="17">
        <f t="shared" si="46"/>
        <v>295.13000000000102</v>
      </c>
      <c r="D85" s="17">
        <f t="shared" si="46"/>
        <v>1608.6399999999994</v>
      </c>
      <c r="E85" s="17">
        <f t="shared" si="38"/>
        <v>1892.0299999999988</v>
      </c>
      <c r="F85" s="17">
        <f t="shared" si="38"/>
        <v>-937.53999999999724</v>
      </c>
      <c r="G85" s="17">
        <f t="shared" si="38"/>
        <v>548.78377800000089</v>
      </c>
      <c r="H85" s="17"/>
      <c r="I85" s="15"/>
      <c r="J85" s="32"/>
      <c r="K85" s="32"/>
      <c r="L85" s="32"/>
      <c r="M85" s="7"/>
      <c r="N85" s="7"/>
    </row>
    <row r="86" spans="1:14" ht="11.85" customHeight="1" x14ac:dyDescent="0.5">
      <c r="A86" s="25" t="s">
        <v>25</v>
      </c>
      <c r="B86" s="20">
        <f t="shared" ref="B86:D86" si="47">+B75+B81+B83+B85</f>
        <v>-1817.4900000000052</v>
      </c>
      <c r="C86" s="20">
        <f t="shared" si="47"/>
        <v>10181.469999999998</v>
      </c>
      <c r="D86" s="20">
        <f t="shared" si="47"/>
        <v>20186.070000000007</v>
      </c>
      <c r="E86" s="20">
        <f t="shared" si="38"/>
        <v>15335.819999999949</v>
      </c>
      <c r="F86" s="20">
        <f t="shared" si="38"/>
        <v>3452.5900000000256</v>
      </c>
      <c r="G86" s="20">
        <f t="shared" si="38"/>
        <v>9008.9344210000127</v>
      </c>
      <c r="H86" s="20"/>
      <c r="I86" s="21"/>
      <c r="J86" s="36"/>
      <c r="K86" s="36"/>
      <c r="L86" s="36"/>
      <c r="M86" s="7"/>
      <c r="N86" s="7"/>
    </row>
    <row r="87" spans="1:14" ht="11.85" customHeight="1" x14ac:dyDescent="0.5">
      <c r="A87" s="13" t="s">
        <v>26</v>
      </c>
      <c r="B87" s="17">
        <f t="shared" ref="B87:G90" si="48">+B27-B57</f>
        <v>1530.8600000000006</v>
      </c>
      <c r="C87" s="17">
        <f t="shared" si="48"/>
        <v>1475.1400000000012</v>
      </c>
      <c r="D87" s="17">
        <f t="shared" si="48"/>
        <v>1003.4300000000003</v>
      </c>
      <c r="E87" s="17">
        <f t="shared" si="48"/>
        <v>-219.9900000000016</v>
      </c>
      <c r="F87" s="17">
        <f t="shared" si="48"/>
        <v>1303.3299999999981</v>
      </c>
      <c r="G87" s="17">
        <f t="shared" si="48"/>
        <v>595.68815600000016</v>
      </c>
      <c r="H87" s="17"/>
      <c r="I87" s="15"/>
      <c r="J87" s="32"/>
      <c r="K87" s="32"/>
      <c r="L87" s="32"/>
      <c r="M87" s="7"/>
      <c r="N87" s="7"/>
    </row>
    <row r="88" spans="1:14" ht="11.85" customHeight="1" x14ac:dyDescent="0.5">
      <c r="A88" s="23" t="s">
        <v>27</v>
      </c>
      <c r="B88" s="20">
        <f t="shared" ref="B88:C88" si="49">+B83+B85+B87</f>
        <v>1499.8499999999985</v>
      </c>
      <c r="C88" s="20">
        <f t="shared" si="49"/>
        <v>3871.2700000000023</v>
      </c>
      <c r="D88" s="20">
        <f>+D28-D58</f>
        <v>2864.0100000000093</v>
      </c>
      <c r="E88" s="20">
        <f t="shared" si="48"/>
        <v>1876.0300000000061</v>
      </c>
      <c r="F88" s="20">
        <f t="shared" si="48"/>
        <v>200.40999999999622</v>
      </c>
      <c r="G88" s="20">
        <f t="shared" si="48"/>
        <v>1650.9804990000048</v>
      </c>
      <c r="H88" s="20"/>
      <c r="I88" s="21"/>
      <c r="J88" s="36"/>
      <c r="K88" s="36"/>
      <c r="L88" s="36"/>
      <c r="M88" s="7"/>
      <c r="N88" s="7"/>
    </row>
    <row r="89" spans="1:14" ht="14.25" customHeight="1" x14ac:dyDescent="0.5">
      <c r="A89" s="23" t="s">
        <v>28</v>
      </c>
      <c r="B89" s="26">
        <f t="shared" ref="B89:C89" si="50">+B88+B81</f>
        <v>-273.26000000000204</v>
      </c>
      <c r="C89" s="26">
        <f t="shared" si="50"/>
        <v>8138.100000000004</v>
      </c>
      <c r="D89" s="26">
        <f>+D29-D59</f>
        <v>8571.1800000000076</v>
      </c>
      <c r="E89" s="26">
        <f t="shared" si="48"/>
        <v>7563.0900000000111</v>
      </c>
      <c r="F89" s="26">
        <f t="shared" si="48"/>
        <v>62.489999999990687</v>
      </c>
      <c r="G89" s="26">
        <f t="shared" si="48"/>
        <v>5089.1225770000019</v>
      </c>
      <c r="H89" s="26"/>
      <c r="I89" s="21"/>
      <c r="J89" s="36"/>
      <c r="K89" s="36"/>
      <c r="L89" s="36"/>
      <c r="M89" s="7"/>
      <c r="N89" s="7"/>
    </row>
    <row r="90" spans="1:14" ht="18" customHeight="1" x14ac:dyDescent="0.5">
      <c r="A90" s="27" t="s">
        <v>29</v>
      </c>
      <c r="B90" s="28">
        <f t="shared" ref="B90:C90" si="51">+B75+B81+B88</f>
        <v>-286.63000000000466</v>
      </c>
      <c r="C90" s="28">
        <f t="shared" si="51"/>
        <v>11656.609999999999</v>
      </c>
      <c r="D90" s="28">
        <f>+D30-D60</f>
        <v>21189.5</v>
      </c>
      <c r="E90" s="28">
        <f t="shared" si="48"/>
        <v>15115.829999999958</v>
      </c>
      <c r="F90" s="28">
        <f t="shared" si="48"/>
        <v>4755.9200000000419</v>
      </c>
      <c r="G90" s="28">
        <f t="shared" si="48"/>
        <v>9604.6225770000019</v>
      </c>
      <c r="H90" s="28"/>
      <c r="I90" s="29"/>
      <c r="J90" s="36"/>
      <c r="K90" s="36"/>
      <c r="L90" s="36"/>
      <c r="M90" s="7"/>
      <c r="N90" s="7"/>
    </row>
    <row r="91" spans="1:14" ht="15.75" customHeight="1" x14ac:dyDescent="0.5">
      <c r="A91" s="38" t="s">
        <v>32</v>
      </c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  <c r="N91" s="7"/>
    </row>
    <row r="92" spans="1:14" ht="20.100000000000001" customHeight="1" x14ac:dyDescent="0.45"/>
    <row r="93" spans="1:14" x14ac:dyDescent="0.45">
      <c r="B93" s="40"/>
      <c r="C93" s="40"/>
      <c r="D93" s="40"/>
      <c r="E93" s="40"/>
      <c r="F93" s="40"/>
      <c r="G93" s="40"/>
      <c r="H93" s="40"/>
    </row>
    <row r="94" spans="1:14" x14ac:dyDescent="0.45">
      <c r="B94" s="40"/>
      <c r="C94" s="40"/>
      <c r="D94" s="40"/>
      <c r="E94" s="40"/>
      <c r="F94" s="40"/>
      <c r="G94" s="40"/>
      <c r="H94" s="40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2020-05-22T09:42:35Z</dcterms:created>
  <dcterms:modified xsi:type="dcterms:W3CDTF">2020-05-22T09:42:58Z</dcterms:modified>
</cp:coreProperties>
</file>