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7-2562\fwd__62 (2)\"/>
    </mc:Choice>
  </mc:AlternateContent>
  <bookViews>
    <workbookView xWindow="0" yWindow="0" windowWidth="24000" windowHeight="9630"/>
  </bookViews>
  <sheets>
    <sheet name="stat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9" i="1" l="1"/>
  <c r="P89" i="1"/>
  <c r="H89" i="1"/>
  <c r="W88" i="1"/>
  <c r="W89" i="1" s="1"/>
  <c r="O88" i="1"/>
  <c r="G88" i="1"/>
  <c r="AF87" i="1"/>
  <c r="AE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V85" i="1"/>
  <c r="AU85" i="1"/>
  <c r="AB85" i="1"/>
  <c r="AA85" i="1"/>
  <c r="Z85" i="1"/>
  <c r="Y85" i="1"/>
  <c r="X85" i="1"/>
  <c r="W85" i="1"/>
  <c r="V85" i="1"/>
  <c r="U85" i="1"/>
  <c r="T85" i="1"/>
  <c r="S85" i="1"/>
  <c r="S88" i="1" s="1"/>
  <c r="R85" i="1"/>
  <c r="Q85" i="1"/>
  <c r="P85" i="1"/>
  <c r="O85" i="1"/>
  <c r="N85" i="1"/>
  <c r="M85" i="1"/>
  <c r="L85" i="1"/>
  <c r="K85" i="1"/>
  <c r="K88" i="1" s="1"/>
  <c r="J85" i="1"/>
  <c r="I85" i="1"/>
  <c r="H85" i="1"/>
  <c r="G85" i="1"/>
  <c r="F85" i="1"/>
  <c r="E85" i="1"/>
  <c r="D85" i="1"/>
  <c r="C85" i="1"/>
  <c r="AE85" i="1" s="1"/>
  <c r="B85" i="1"/>
  <c r="AF83" i="1"/>
  <c r="AB83" i="1"/>
  <c r="AA83" i="1"/>
  <c r="Z83" i="1"/>
  <c r="Y83" i="1"/>
  <c r="X83" i="1"/>
  <c r="X88" i="1" s="1"/>
  <c r="W83" i="1"/>
  <c r="V83" i="1"/>
  <c r="V88" i="1" s="1"/>
  <c r="V89" i="1" s="1"/>
  <c r="U83" i="1"/>
  <c r="T83" i="1"/>
  <c r="T88" i="1" s="1"/>
  <c r="T89" i="1" s="1"/>
  <c r="S83" i="1"/>
  <c r="AV83" i="1" s="1"/>
  <c r="R83" i="1"/>
  <c r="Q83" i="1"/>
  <c r="P83" i="1"/>
  <c r="P88" i="1" s="1"/>
  <c r="O83" i="1"/>
  <c r="N83" i="1"/>
  <c r="N88" i="1" s="1"/>
  <c r="N89" i="1" s="1"/>
  <c r="M83" i="1"/>
  <c r="L83" i="1"/>
  <c r="L88" i="1" s="1"/>
  <c r="K83" i="1"/>
  <c r="J83" i="1"/>
  <c r="J88" i="1" s="1"/>
  <c r="I83" i="1"/>
  <c r="H83" i="1"/>
  <c r="H88" i="1" s="1"/>
  <c r="G83" i="1"/>
  <c r="F83" i="1"/>
  <c r="F88" i="1" s="1"/>
  <c r="F89" i="1" s="1"/>
  <c r="E83" i="1"/>
  <c r="D83" i="1"/>
  <c r="D88" i="1" s="1"/>
  <c r="D89" i="1" s="1"/>
  <c r="C83" i="1"/>
  <c r="B83" i="1"/>
  <c r="X81" i="1"/>
  <c r="W81" i="1"/>
  <c r="T81" i="1"/>
  <c r="P81" i="1"/>
  <c r="L81" i="1"/>
  <c r="H81" i="1"/>
  <c r="D81" i="1"/>
  <c r="AF80" i="1"/>
  <c r="AB80" i="1"/>
  <c r="AA80" i="1"/>
  <c r="Z80" i="1"/>
  <c r="Y80" i="1"/>
  <c r="X80" i="1"/>
  <c r="W80" i="1"/>
  <c r="V80" i="1"/>
  <c r="U80" i="1"/>
  <c r="T80" i="1"/>
  <c r="S80" i="1"/>
  <c r="R80" i="1"/>
  <c r="AU80" i="1" s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B78" i="1"/>
  <c r="AA78" i="1"/>
  <c r="Z78" i="1"/>
  <c r="Y78" i="1"/>
  <c r="X78" i="1"/>
  <c r="W78" i="1"/>
  <c r="V78" i="1"/>
  <c r="U78" i="1"/>
  <c r="T78" i="1"/>
  <c r="S78" i="1"/>
  <c r="AV78" i="1" s="1"/>
  <c r="R78" i="1"/>
  <c r="Q78" i="1"/>
  <c r="P78" i="1"/>
  <c r="O78" i="1"/>
  <c r="O81" i="1" s="1"/>
  <c r="O89" i="1" s="1"/>
  <c r="N78" i="1"/>
  <c r="M78" i="1"/>
  <c r="L78" i="1"/>
  <c r="K78" i="1"/>
  <c r="J78" i="1"/>
  <c r="I78" i="1"/>
  <c r="H78" i="1"/>
  <c r="G78" i="1"/>
  <c r="G81" i="1" s="1"/>
  <c r="F78" i="1"/>
  <c r="E78" i="1"/>
  <c r="D78" i="1"/>
  <c r="C78" i="1"/>
  <c r="B78" i="1"/>
  <c r="AC76" i="1"/>
  <c r="AB76" i="1"/>
  <c r="AA76" i="1"/>
  <c r="Z76" i="1"/>
  <c r="Z81" i="1" s="1"/>
  <c r="Y76" i="1"/>
  <c r="Y81" i="1" s="1"/>
  <c r="X76" i="1"/>
  <c r="W76" i="1"/>
  <c r="V76" i="1"/>
  <c r="V81" i="1" s="1"/>
  <c r="U76" i="1"/>
  <c r="U81" i="1" s="1"/>
  <c r="T76" i="1"/>
  <c r="S76" i="1"/>
  <c r="R76" i="1"/>
  <c r="Q76" i="1"/>
  <c r="Q81" i="1" s="1"/>
  <c r="P76" i="1"/>
  <c r="O76" i="1"/>
  <c r="N76" i="1"/>
  <c r="N81" i="1" s="1"/>
  <c r="M76" i="1"/>
  <c r="M81" i="1" s="1"/>
  <c r="L76" i="1"/>
  <c r="K76" i="1"/>
  <c r="J76" i="1"/>
  <c r="J81" i="1" s="1"/>
  <c r="I76" i="1"/>
  <c r="I81" i="1" s="1"/>
  <c r="H76" i="1"/>
  <c r="G76" i="1"/>
  <c r="F76" i="1"/>
  <c r="F81" i="1" s="1"/>
  <c r="E76" i="1"/>
  <c r="E81" i="1" s="1"/>
  <c r="D76" i="1"/>
  <c r="C76" i="1"/>
  <c r="B76" i="1"/>
  <c r="B81" i="1" s="1"/>
  <c r="AV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AU73" i="1" s="1"/>
  <c r="P73" i="1"/>
  <c r="O73" i="1"/>
  <c r="N73" i="1"/>
  <c r="M73" i="1"/>
  <c r="L73" i="1"/>
  <c r="L74" i="1" s="1"/>
  <c r="K73" i="1"/>
  <c r="J73" i="1"/>
  <c r="I73" i="1"/>
  <c r="H73" i="1"/>
  <c r="G73" i="1"/>
  <c r="F73" i="1"/>
  <c r="E73" i="1"/>
  <c r="D73" i="1"/>
  <c r="C73" i="1"/>
  <c r="B73" i="1"/>
  <c r="AE73" i="1" s="1"/>
  <c r="AV71" i="1"/>
  <c r="AU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F71" i="1" s="1"/>
  <c r="C71" i="1"/>
  <c r="B71" i="1"/>
  <c r="AE71" i="1" s="1"/>
  <c r="AV69" i="1"/>
  <c r="AC69" i="1"/>
  <c r="AB69" i="1"/>
  <c r="AA69" i="1"/>
  <c r="Z69" i="1"/>
  <c r="Y69" i="1"/>
  <c r="X69" i="1"/>
  <c r="W69" i="1"/>
  <c r="W74" i="1" s="1"/>
  <c r="V69" i="1"/>
  <c r="V74" i="1" s="1"/>
  <c r="U69" i="1"/>
  <c r="U74" i="1" s="1"/>
  <c r="T69" i="1"/>
  <c r="T74" i="1" s="1"/>
  <c r="S69" i="1"/>
  <c r="S74" i="1" s="1"/>
  <c r="AV74" i="1" s="1"/>
  <c r="R69" i="1"/>
  <c r="R74" i="1" s="1"/>
  <c r="AU74" i="1" s="1"/>
  <c r="Q69" i="1"/>
  <c r="Q74" i="1" s="1"/>
  <c r="P69" i="1"/>
  <c r="O69" i="1"/>
  <c r="O74" i="1" s="1"/>
  <c r="N69" i="1"/>
  <c r="N74" i="1" s="1"/>
  <c r="M69" i="1"/>
  <c r="M74" i="1" s="1"/>
  <c r="L69" i="1"/>
  <c r="K69" i="1"/>
  <c r="K74" i="1" s="1"/>
  <c r="J69" i="1"/>
  <c r="J74" i="1" s="1"/>
  <c r="I69" i="1"/>
  <c r="I74" i="1" s="1"/>
  <c r="H69" i="1"/>
  <c r="G69" i="1"/>
  <c r="G74" i="1" s="1"/>
  <c r="F69" i="1"/>
  <c r="F74" i="1" s="1"/>
  <c r="E69" i="1"/>
  <c r="E74" i="1" s="1"/>
  <c r="D69" i="1"/>
  <c r="AF69" i="1" s="1"/>
  <c r="C69" i="1"/>
  <c r="C74" i="1" s="1"/>
  <c r="AE74" i="1" s="1"/>
  <c r="B69" i="1"/>
  <c r="B74" i="1" s="1"/>
  <c r="X68" i="1"/>
  <c r="P68" i="1"/>
  <c r="H68" i="1"/>
  <c r="H72" i="1" s="1"/>
  <c r="AV67" i="1"/>
  <c r="AU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F67" i="1" s="1"/>
  <c r="C67" i="1"/>
  <c r="B67" i="1"/>
  <c r="AE67" i="1" s="1"/>
  <c r="P66" i="1"/>
  <c r="E66" i="1"/>
  <c r="AV65" i="1"/>
  <c r="AU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L66" i="1" s="1"/>
  <c r="K65" i="1"/>
  <c r="J65" i="1"/>
  <c r="I65" i="1"/>
  <c r="H65" i="1"/>
  <c r="G65" i="1"/>
  <c r="F65" i="1"/>
  <c r="E65" i="1"/>
  <c r="D65" i="1"/>
  <c r="AF65" i="1" s="1"/>
  <c r="C65" i="1"/>
  <c r="B65" i="1"/>
  <c r="AE65" i="1" s="1"/>
  <c r="AC64" i="1"/>
  <c r="AB64" i="1"/>
  <c r="AA64" i="1"/>
  <c r="Z64" i="1"/>
  <c r="Y64" i="1"/>
  <c r="Y68" i="1" s="1"/>
  <c r="Y70" i="1" s="1"/>
  <c r="X64" i="1"/>
  <c r="W64" i="1"/>
  <c r="W68" i="1" s="1"/>
  <c r="W70" i="1" s="1"/>
  <c r="V64" i="1"/>
  <c r="V68" i="1" s="1"/>
  <c r="U64" i="1"/>
  <c r="U68" i="1" s="1"/>
  <c r="T64" i="1"/>
  <c r="T68" i="1" s="1"/>
  <c r="T70" i="1" s="1"/>
  <c r="S64" i="1"/>
  <c r="S68" i="1" s="1"/>
  <c r="R64" i="1"/>
  <c r="Q64" i="1"/>
  <c r="Q68" i="1" s="1"/>
  <c r="P64" i="1"/>
  <c r="O64" i="1"/>
  <c r="N64" i="1"/>
  <c r="M64" i="1"/>
  <c r="M68" i="1" s="1"/>
  <c r="L64" i="1"/>
  <c r="L68" i="1" s="1"/>
  <c r="L70" i="1" s="1"/>
  <c r="K64" i="1"/>
  <c r="J64" i="1"/>
  <c r="J68" i="1" s="1"/>
  <c r="I64" i="1"/>
  <c r="I66" i="1" s="1"/>
  <c r="H64" i="1"/>
  <c r="H66" i="1" s="1"/>
  <c r="G64" i="1"/>
  <c r="F64" i="1"/>
  <c r="E64" i="1"/>
  <c r="E68" i="1" s="1"/>
  <c r="D64" i="1"/>
  <c r="C64" i="1"/>
  <c r="B64" i="1"/>
  <c r="X59" i="1"/>
  <c r="T59" i="1"/>
  <c r="H59" i="1"/>
  <c r="D59" i="1"/>
  <c r="BE58" i="1"/>
  <c r="BD58" i="1"/>
  <c r="BA58" i="1"/>
  <c r="AZ58" i="1"/>
  <c r="AW58" i="1"/>
  <c r="AV58" i="1"/>
  <c r="AF58" i="1"/>
  <c r="AE58" i="1"/>
  <c r="AB58" i="1"/>
  <c r="AA58" i="1"/>
  <c r="Z58" i="1"/>
  <c r="Y58" i="1"/>
  <c r="X58" i="1"/>
  <c r="W58" i="1"/>
  <c r="V58" i="1"/>
  <c r="U58" i="1"/>
  <c r="T58" i="1"/>
  <c r="S58" i="1"/>
  <c r="R58" i="1"/>
  <c r="Q58" i="1"/>
  <c r="Q59" i="1" s="1"/>
  <c r="P58" i="1"/>
  <c r="O58" i="1"/>
  <c r="N58" i="1"/>
  <c r="M58" i="1"/>
  <c r="M59" i="1" s="1"/>
  <c r="L58" i="1"/>
  <c r="K58" i="1"/>
  <c r="J58" i="1"/>
  <c r="I58" i="1"/>
  <c r="H58" i="1"/>
  <c r="G58" i="1"/>
  <c r="F58" i="1"/>
  <c r="E58" i="1"/>
  <c r="D58" i="1"/>
  <c r="C58" i="1"/>
  <c r="B58" i="1"/>
  <c r="BE57" i="1"/>
  <c r="BD57" i="1"/>
  <c r="BC57" i="1"/>
  <c r="BB57" i="1"/>
  <c r="BA57" i="1"/>
  <c r="AZ57" i="1"/>
  <c r="AY57" i="1"/>
  <c r="AX57" i="1"/>
  <c r="AW57" i="1"/>
  <c r="AV57" i="1"/>
  <c r="AU57" i="1"/>
  <c r="AF57" i="1"/>
  <c r="AE57" i="1"/>
  <c r="BE55" i="1"/>
  <c r="BD55" i="1"/>
  <c r="BC55" i="1"/>
  <c r="BB55" i="1"/>
  <c r="BA55" i="1"/>
  <c r="AZ55" i="1"/>
  <c r="AY55" i="1"/>
  <c r="AX55" i="1"/>
  <c r="AW55" i="1"/>
  <c r="AV55" i="1"/>
  <c r="AU55" i="1"/>
  <c r="AF55" i="1"/>
  <c r="AE55" i="1"/>
  <c r="BE53" i="1"/>
  <c r="BD53" i="1"/>
  <c r="BC53" i="1"/>
  <c r="BB53" i="1"/>
  <c r="BA53" i="1"/>
  <c r="AZ53" i="1"/>
  <c r="AY53" i="1"/>
  <c r="AX53" i="1"/>
  <c r="AW53" i="1"/>
  <c r="AV53" i="1"/>
  <c r="AU53" i="1"/>
  <c r="AF53" i="1"/>
  <c r="AE53" i="1"/>
  <c r="E52" i="1"/>
  <c r="AI52" i="1" s="1"/>
  <c r="BB51" i="1"/>
  <c r="AX51" i="1"/>
  <c r="AB51" i="1"/>
  <c r="AB59" i="1" s="1"/>
  <c r="AA51" i="1"/>
  <c r="Z51" i="1"/>
  <c r="BC51" i="1" s="1"/>
  <c r="Y51" i="1"/>
  <c r="X51" i="1"/>
  <c r="W51" i="1"/>
  <c r="AZ51" i="1" s="1"/>
  <c r="V51" i="1"/>
  <c r="AY51" i="1" s="1"/>
  <c r="U51" i="1"/>
  <c r="T51" i="1"/>
  <c r="S51" i="1"/>
  <c r="R51" i="1"/>
  <c r="AU51" i="1" s="1"/>
  <c r="Q51" i="1"/>
  <c r="P51" i="1"/>
  <c r="P59" i="1" s="1"/>
  <c r="O51" i="1"/>
  <c r="N51" i="1"/>
  <c r="M51" i="1"/>
  <c r="L51" i="1"/>
  <c r="L59" i="1" s="1"/>
  <c r="K51" i="1"/>
  <c r="J51" i="1"/>
  <c r="I51" i="1"/>
  <c r="H51" i="1"/>
  <c r="G51" i="1"/>
  <c r="F51" i="1"/>
  <c r="E51" i="1"/>
  <c r="D51" i="1"/>
  <c r="C51" i="1"/>
  <c r="B51" i="1"/>
  <c r="BE50" i="1"/>
  <c r="BD50" i="1"/>
  <c r="BC50" i="1"/>
  <c r="BB50" i="1"/>
  <c r="BA50" i="1"/>
  <c r="AZ50" i="1"/>
  <c r="AY50" i="1"/>
  <c r="AX50" i="1"/>
  <c r="AW50" i="1"/>
  <c r="AV50" i="1"/>
  <c r="AU50" i="1"/>
  <c r="AF50" i="1"/>
  <c r="AE50" i="1"/>
  <c r="BE48" i="1"/>
  <c r="BD48" i="1"/>
  <c r="BC48" i="1"/>
  <c r="BB48" i="1"/>
  <c r="BA48" i="1"/>
  <c r="AZ48" i="1"/>
  <c r="AY48" i="1"/>
  <c r="AX48" i="1"/>
  <c r="AW48" i="1"/>
  <c r="AV48" i="1"/>
  <c r="AU48" i="1"/>
  <c r="AF48" i="1"/>
  <c r="AE48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F46" i="1"/>
  <c r="AE46" i="1"/>
  <c r="AC45" i="1"/>
  <c r="AC47" i="1" s="1"/>
  <c r="Y45" i="1"/>
  <c r="U45" i="1"/>
  <c r="U52" i="1" s="1"/>
  <c r="Q45" i="1"/>
  <c r="M45" i="1"/>
  <c r="I45" i="1"/>
  <c r="E45" i="1"/>
  <c r="BE44" i="1"/>
  <c r="BB44" i="1"/>
  <c r="AW44" i="1"/>
  <c r="AF44" i="1"/>
  <c r="AC44" i="1"/>
  <c r="AB44" i="1"/>
  <c r="BF44" i="1" s="1"/>
  <c r="AA44" i="1"/>
  <c r="BD44" i="1" s="1"/>
  <c r="Z44" i="1"/>
  <c r="Y44" i="1"/>
  <c r="BC44" i="1" s="1"/>
  <c r="X44" i="1"/>
  <c r="BA44" i="1" s="1"/>
  <c r="W44" i="1"/>
  <c r="AZ44" i="1" s="1"/>
  <c r="V44" i="1"/>
  <c r="U44" i="1"/>
  <c r="AY44" i="1" s="1"/>
  <c r="T44" i="1"/>
  <c r="AX44" i="1" s="1"/>
  <c r="S44" i="1"/>
  <c r="AV44" i="1" s="1"/>
  <c r="R44" i="1"/>
  <c r="Q44" i="1"/>
  <c r="AU44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E44" i="1" s="1"/>
  <c r="B44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F43" i="1"/>
  <c r="AE43" i="1"/>
  <c r="AC42" i="1"/>
  <c r="Y42" i="1"/>
  <c r="U42" i="1"/>
  <c r="Q42" i="1"/>
  <c r="M42" i="1"/>
  <c r="I42" i="1"/>
  <c r="E42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F41" i="1"/>
  <c r="AE41" i="1"/>
  <c r="BC40" i="1"/>
  <c r="AC40" i="1"/>
  <c r="Y40" i="1"/>
  <c r="U40" i="1"/>
  <c r="R40" i="1"/>
  <c r="AU40" i="1" s="1"/>
  <c r="Q40" i="1"/>
  <c r="N40" i="1"/>
  <c r="M40" i="1"/>
  <c r="I40" i="1"/>
  <c r="E40" i="1"/>
  <c r="B40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F39" i="1"/>
  <c r="AE39" i="1"/>
  <c r="AC38" i="1"/>
  <c r="AB38" i="1"/>
  <c r="AA38" i="1"/>
  <c r="Z38" i="1"/>
  <c r="Z40" i="1" s="1"/>
  <c r="Y38" i="1"/>
  <c r="X38" i="1"/>
  <c r="BB38" i="1" s="1"/>
  <c r="W38" i="1"/>
  <c r="V38" i="1"/>
  <c r="U38" i="1"/>
  <c r="T38" i="1"/>
  <c r="T45" i="1" s="1"/>
  <c r="S38" i="1"/>
  <c r="R38" i="1"/>
  <c r="Q38" i="1"/>
  <c r="P38" i="1"/>
  <c r="P40" i="1" s="1"/>
  <c r="O38" i="1"/>
  <c r="O42" i="1" s="1"/>
  <c r="N38" i="1"/>
  <c r="M38" i="1"/>
  <c r="L38" i="1"/>
  <c r="K38" i="1"/>
  <c r="J38" i="1"/>
  <c r="J40" i="1" s="1"/>
  <c r="I38" i="1"/>
  <c r="H38" i="1"/>
  <c r="G38" i="1"/>
  <c r="F38" i="1"/>
  <c r="E38" i="1"/>
  <c r="D38" i="1"/>
  <c r="AF38" i="1" s="1"/>
  <c r="C38" i="1"/>
  <c r="B38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F37" i="1"/>
  <c r="AE37" i="1"/>
  <c r="AV36" i="1"/>
  <c r="AC36" i="1"/>
  <c r="BF36" i="1" s="1"/>
  <c r="AB36" i="1"/>
  <c r="BE36" i="1" s="1"/>
  <c r="AA36" i="1"/>
  <c r="BD36" i="1" s="1"/>
  <c r="Z36" i="1"/>
  <c r="Y36" i="1"/>
  <c r="BC36" i="1" s="1"/>
  <c r="X36" i="1"/>
  <c r="BA36" i="1" s="1"/>
  <c r="W36" i="1"/>
  <c r="AZ36" i="1" s="1"/>
  <c r="V36" i="1"/>
  <c r="V66" i="1" s="1"/>
  <c r="U36" i="1"/>
  <c r="AY36" i="1" s="1"/>
  <c r="T36" i="1"/>
  <c r="S36" i="1"/>
  <c r="R36" i="1"/>
  <c r="Q36" i="1"/>
  <c r="AU36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F36" i="1" s="1"/>
  <c r="C36" i="1"/>
  <c r="AE36" i="1" s="1"/>
  <c r="B36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F35" i="1"/>
  <c r="AE35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F34" i="1"/>
  <c r="AE34" i="1"/>
  <c r="AN30" i="1"/>
  <c r="AM30" i="1"/>
  <c r="AL30" i="1"/>
  <c r="AK30" i="1"/>
  <c r="AJ30" i="1"/>
  <c r="AI30" i="1"/>
  <c r="AH30" i="1"/>
  <c r="AG30" i="1"/>
  <c r="AF30" i="1"/>
  <c r="AE30" i="1"/>
  <c r="U29" i="1"/>
  <c r="AX29" i="1" s="1"/>
  <c r="L29" i="1"/>
  <c r="D29" i="1"/>
  <c r="AH29" i="1" s="1"/>
  <c r="BE28" i="1"/>
  <c r="BA28" i="1"/>
  <c r="AZ28" i="1"/>
  <c r="AW28" i="1"/>
  <c r="AV28" i="1"/>
  <c r="AN28" i="1"/>
  <c r="AJ28" i="1"/>
  <c r="AI28" i="1"/>
  <c r="AF28" i="1"/>
  <c r="AE28" i="1"/>
  <c r="AB28" i="1"/>
  <c r="AB88" i="1" s="1"/>
  <c r="AA28" i="1"/>
  <c r="AA88" i="1" s="1"/>
  <c r="Z28" i="1"/>
  <c r="BD28" i="1" s="1"/>
  <c r="Y28" i="1"/>
  <c r="BB28" i="1" s="1"/>
  <c r="X28" i="1"/>
  <c r="X29" i="1" s="1"/>
  <c r="W28" i="1"/>
  <c r="W29" i="1" s="1"/>
  <c r="BA29" i="1" s="1"/>
  <c r="V28" i="1"/>
  <c r="AY28" i="1" s="1"/>
  <c r="U28" i="1"/>
  <c r="AX28" i="1" s="1"/>
  <c r="S28" i="1"/>
  <c r="S29" i="1" s="1"/>
  <c r="AW29" i="1" s="1"/>
  <c r="R28" i="1"/>
  <c r="R29" i="1" s="1"/>
  <c r="R30" i="1" s="1"/>
  <c r="Q28" i="1"/>
  <c r="AU28" i="1" s="1"/>
  <c r="P28" i="1"/>
  <c r="P29" i="1" s="1"/>
  <c r="P30" i="1" s="1"/>
  <c r="O28" i="1"/>
  <c r="O29" i="1" s="1"/>
  <c r="N28" i="1"/>
  <c r="N29" i="1" s="1"/>
  <c r="M28" i="1"/>
  <c r="M29" i="1" s="1"/>
  <c r="L28" i="1"/>
  <c r="K28" i="1"/>
  <c r="K29" i="1" s="1"/>
  <c r="J28" i="1"/>
  <c r="J29" i="1" s="1"/>
  <c r="AN29" i="1" s="1"/>
  <c r="I28" i="1"/>
  <c r="I29" i="1" s="1"/>
  <c r="AM29" i="1" s="1"/>
  <c r="H28" i="1"/>
  <c r="AL28" i="1" s="1"/>
  <c r="G28" i="1"/>
  <c r="G29" i="1" s="1"/>
  <c r="AK29" i="1" s="1"/>
  <c r="F28" i="1"/>
  <c r="F29" i="1" s="1"/>
  <c r="AJ29" i="1" s="1"/>
  <c r="E28" i="1"/>
  <c r="E29" i="1" s="1"/>
  <c r="AI29" i="1" s="1"/>
  <c r="D28" i="1"/>
  <c r="AH28" i="1" s="1"/>
  <c r="C28" i="1"/>
  <c r="C29" i="1" s="1"/>
  <c r="AG29" i="1" s="1"/>
  <c r="B28" i="1"/>
  <c r="B29" i="1" s="1"/>
  <c r="AE29" i="1" s="1"/>
  <c r="BE27" i="1"/>
  <c r="BD27" i="1"/>
  <c r="BC27" i="1"/>
  <c r="BB27" i="1"/>
  <c r="BA27" i="1"/>
  <c r="AZ27" i="1"/>
  <c r="AY27" i="1"/>
  <c r="AX27" i="1"/>
  <c r="AW27" i="1"/>
  <c r="AV27" i="1"/>
  <c r="AU27" i="1"/>
  <c r="AN27" i="1"/>
  <c r="AM27" i="1"/>
  <c r="AL27" i="1"/>
  <c r="AK27" i="1"/>
  <c r="AJ27" i="1"/>
  <c r="AI27" i="1"/>
  <c r="AH27" i="1"/>
  <c r="AG27" i="1"/>
  <c r="AF27" i="1"/>
  <c r="AE27" i="1"/>
  <c r="E26" i="1"/>
  <c r="D26" i="1"/>
  <c r="BE25" i="1"/>
  <c r="BD25" i="1"/>
  <c r="BC25" i="1"/>
  <c r="BB25" i="1"/>
  <c r="BA25" i="1"/>
  <c r="AZ25" i="1"/>
  <c r="AY25" i="1"/>
  <c r="AX25" i="1"/>
  <c r="AW25" i="1"/>
  <c r="AV25" i="1"/>
  <c r="AU25" i="1"/>
  <c r="AN25" i="1"/>
  <c r="AM25" i="1"/>
  <c r="AL25" i="1"/>
  <c r="AK25" i="1"/>
  <c r="AJ25" i="1"/>
  <c r="AI25" i="1"/>
  <c r="AH25" i="1"/>
  <c r="AG25" i="1"/>
  <c r="AF25" i="1"/>
  <c r="AE25" i="1"/>
  <c r="H24" i="1"/>
  <c r="BE23" i="1"/>
  <c r="BD23" i="1"/>
  <c r="BC23" i="1"/>
  <c r="BB23" i="1"/>
  <c r="BA23" i="1"/>
  <c r="AZ23" i="1"/>
  <c r="AY23" i="1"/>
  <c r="AX23" i="1"/>
  <c r="AW23" i="1"/>
  <c r="AV23" i="1"/>
  <c r="AU23" i="1"/>
  <c r="AN23" i="1"/>
  <c r="AM23" i="1"/>
  <c r="AL23" i="1"/>
  <c r="AK23" i="1"/>
  <c r="AJ23" i="1"/>
  <c r="AI23" i="1"/>
  <c r="AH23" i="1"/>
  <c r="AG23" i="1"/>
  <c r="AF23" i="1"/>
  <c r="AE23" i="1"/>
  <c r="AH22" i="1"/>
  <c r="E22" i="1"/>
  <c r="AI22" i="1" s="1"/>
  <c r="D22" i="1"/>
  <c r="BE21" i="1"/>
  <c r="BA21" i="1"/>
  <c r="AZ21" i="1"/>
  <c r="AW21" i="1"/>
  <c r="AV21" i="1"/>
  <c r="AN21" i="1"/>
  <c r="AJ21" i="1"/>
  <c r="AI21" i="1"/>
  <c r="AF21" i="1"/>
  <c r="AE21" i="1"/>
  <c r="AB21" i="1"/>
  <c r="AB81" i="1" s="1"/>
  <c r="AA21" i="1"/>
  <c r="Z21" i="1"/>
  <c r="BC21" i="1" s="1"/>
  <c r="Y21" i="1"/>
  <c r="BB21" i="1" s="1"/>
  <c r="X21" i="1"/>
  <c r="W21" i="1"/>
  <c r="V21" i="1"/>
  <c r="AY21" i="1" s="1"/>
  <c r="U21" i="1"/>
  <c r="AX21" i="1" s="1"/>
  <c r="S21" i="1"/>
  <c r="R21" i="1"/>
  <c r="Q21" i="1"/>
  <c r="AU21" i="1" s="1"/>
  <c r="P21" i="1"/>
  <c r="O21" i="1"/>
  <c r="N21" i="1"/>
  <c r="M21" i="1"/>
  <c r="L21" i="1"/>
  <c r="K21" i="1"/>
  <c r="J21" i="1"/>
  <c r="I21" i="1"/>
  <c r="AM21" i="1" s="1"/>
  <c r="H21" i="1"/>
  <c r="AL21" i="1" s="1"/>
  <c r="G21" i="1"/>
  <c r="AK21" i="1" s="1"/>
  <c r="F21" i="1"/>
  <c r="E21" i="1"/>
  <c r="D21" i="1"/>
  <c r="AH21" i="1" s="1"/>
  <c r="C21" i="1"/>
  <c r="AG21" i="1" s="1"/>
  <c r="B21" i="1"/>
  <c r="BE20" i="1"/>
  <c r="BD20" i="1"/>
  <c r="BC20" i="1"/>
  <c r="BB20" i="1"/>
  <c r="BA20" i="1"/>
  <c r="AZ20" i="1"/>
  <c r="AY20" i="1"/>
  <c r="AX20" i="1"/>
  <c r="AW20" i="1"/>
  <c r="AV20" i="1"/>
  <c r="AU20" i="1"/>
  <c r="AN20" i="1"/>
  <c r="AM20" i="1"/>
  <c r="AL20" i="1"/>
  <c r="AK20" i="1"/>
  <c r="AJ20" i="1"/>
  <c r="AI20" i="1"/>
  <c r="AH20" i="1"/>
  <c r="AG20" i="1"/>
  <c r="AF20" i="1"/>
  <c r="AE20" i="1"/>
  <c r="BE18" i="1"/>
  <c r="BD18" i="1"/>
  <c r="BC18" i="1"/>
  <c r="BB18" i="1"/>
  <c r="BA18" i="1"/>
  <c r="AZ18" i="1"/>
  <c r="AY18" i="1"/>
  <c r="AX18" i="1"/>
  <c r="AW18" i="1"/>
  <c r="AV18" i="1"/>
  <c r="AU18" i="1"/>
  <c r="AN18" i="1"/>
  <c r="AM18" i="1"/>
  <c r="AL18" i="1"/>
  <c r="AK18" i="1"/>
  <c r="AJ18" i="1"/>
  <c r="AI18" i="1"/>
  <c r="AH18" i="1"/>
  <c r="AG18" i="1"/>
  <c r="AF18" i="1"/>
  <c r="AE18" i="1"/>
  <c r="I17" i="1"/>
  <c r="I19" i="1" s="1"/>
  <c r="H17" i="1"/>
  <c r="H19" i="1" s="1"/>
  <c r="E17" i="1"/>
  <c r="E19" i="1" s="1"/>
  <c r="D17" i="1"/>
  <c r="D19" i="1" s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N16" i="1"/>
  <c r="AM16" i="1"/>
  <c r="AL16" i="1"/>
  <c r="AK16" i="1"/>
  <c r="AJ16" i="1"/>
  <c r="AI16" i="1"/>
  <c r="AH16" i="1"/>
  <c r="AG16" i="1"/>
  <c r="AF16" i="1"/>
  <c r="AE16" i="1"/>
  <c r="AF15" i="1"/>
  <c r="AA15" i="1"/>
  <c r="AA26" i="1" s="1"/>
  <c r="W15" i="1"/>
  <c r="W30" i="1" s="1"/>
  <c r="R15" i="1"/>
  <c r="R17" i="1" s="1"/>
  <c r="N15" i="1"/>
  <c r="N17" i="1" s="1"/>
  <c r="N19" i="1" s="1"/>
  <c r="J15" i="1"/>
  <c r="J17" i="1" s="1"/>
  <c r="J19" i="1" s="1"/>
  <c r="I15" i="1"/>
  <c r="AM15" i="1" s="1"/>
  <c r="H15" i="1"/>
  <c r="AL15" i="1" s="1"/>
  <c r="G15" i="1"/>
  <c r="F15" i="1"/>
  <c r="E15" i="1"/>
  <c r="E24" i="1" s="1"/>
  <c r="D15" i="1"/>
  <c r="D24" i="1" s="1"/>
  <c r="C15" i="1"/>
  <c r="B15" i="1"/>
  <c r="B17" i="1" s="1"/>
  <c r="B19" i="1" s="1"/>
  <c r="AU14" i="1"/>
  <c r="AC14" i="1"/>
  <c r="AC74" i="1" s="1"/>
  <c r="AB14" i="1"/>
  <c r="AB74" i="1" s="1"/>
  <c r="AA14" i="1"/>
  <c r="AA74" i="1" s="1"/>
  <c r="Z14" i="1"/>
  <c r="Z74" i="1" s="1"/>
  <c r="Y14" i="1"/>
  <c r="Y74" i="1" s="1"/>
  <c r="X14" i="1"/>
  <c r="BA14" i="1" s="1"/>
  <c r="W14" i="1"/>
  <c r="AZ14" i="1" s="1"/>
  <c r="V14" i="1"/>
  <c r="U14" i="1"/>
  <c r="AX14" i="1" s="1"/>
  <c r="S14" i="1"/>
  <c r="AW14" i="1" s="1"/>
  <c r="R14" i="1"/>
  <c r="Q14" i="1"/>
  <c r="P14" i="1"/>
  <c r="P15" i="1" s="1"/>
  <c r="O14" i="1"/>
  <c r="N14" i="1"/>
  <c r="M14" i="1"/>
  <c r="L14" i="1"/>
  <c r="L15" i="1" s="1"/>
  <c r="K14" i="1"/>
  <c r="J14" i="1"/>
  <c r="AN14" i="1" s="1"/>
  <c r="I14" i="1"/>
  <c r="AM14" i="1" s="1"/>
  <c r="H14" i="1"/>
  <c r="AL14" i="1" s="1"/>
  <c r="G14" i="1"/>
  <c r="AK14" i="1" s="1"/>
  <c r="F14" i="1"/>
  <c r="AJ14" i="1" s="1"/>
  <c r="E14" i="1"/>
  <c r="AI14" i="1" s="1"/>
  <c r="D14" i="1"/>
  <c r="AF14" i="1" s="1"/>
  <c r="C14" i="1"/>
  <c r="AG14" i="1" s="1"/>
  <c r="B14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N13" i="1"/>
  <c r="AM13" i="1"/>
  <c r="AL13" i="1"/>
  <c r="AK13" i="1"/>
  <c r="AJ13" i="1"/>
  <c r="AI13" i="1"/>
  <c r="AH13" i="1"/>
  <c r="AG13" i="1"/>
  <c r="AF13" i="1"/>
  <c r="AE13" i="1"/>
  <c r="J12" i="1"/>
  <c r="I12" i="1"/>
  <c r="H12" i="1"/>
  <c r="G12" i="1"/>
  <c r="F12" i="1"/>
  <c r="E12" i="1"/>
  <c r="D12" i="1"/>
  <c r="AF12" i="1" s="1"/>
  <c r="C12" i="1"/>
  <c r="AE12" i="1" s="1"/>
  <c r="B12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N11" i="1"/>
  <c r="AM11" i="1"/>
  <c r="AL11" i="1"/>
  <c r="AK11" i="1"/>
  <c r="AJ11" i="1"/>
  <c r="AI11" i="1"/>
  <c r="AH11" i="1"/>
  <c r="AG11" i="1"/>
  <c r="AF11" i="1"/>
  <c r="AE11" i="1"/>
  <c r="S10" i="1"/>
  <c r="AV10" i="1" s="1"/>
  <c r="R10" i="1"/>
  <c r="O10" i="1"/>
  <c r="N10" i="1"/>
  <c r="K10" i="1"/>
  <c r="J10" i="1"/>
  <c r="I10" i="1"/>
  <c r="H10" i="1"/>
  <c r="G10" i="1"/>
  <c r="F10" i="1"/>
  <c r="E10" i="1"/>
  <c r="D10" i="1"/>
  <c r="C10" i="1"/>
  <c r="AF10" i="1" s="1"/>
  <c r="B10" i="1"/>
  <c r="BF9" i="1"/>
  <c r="BE9" i="1"/>
  <c r="BD9" i="1"/>
  <c r="BC9" i="1"/>
  <c r="BB9" i="1"/>
  <c r="BA9" i="1"/>
  <c r="AZ9" i="1"/>
  <c r="AY9" i="1"/>
  <c r="AX9" i="1"/>
  <c r="AW9" i="1"/>
  <c r="AV9" i="1"/>
  <c r="AU9" i="1"/>
  <c r="AN9" i="1"/>
  <c r="AM9" i="1"/>
  <c r="AL9" i="1"/>
  <c r="AK9" i="1"/>
  <c r="AJ9" i="1"/>
  <c r="AI9" i="1"/>
  <c r="AH9" i="1"/>
  <c r="AG9" i="1"/>
  <c r="AF9" i="1"/>
  <c r="AE9" i="1"/>
  <c r="AU8" i="1"/>
  <c r="AN8" i="1"/>
  <c r="AM8" i="1"/>
  <c r="AL8" i="1"/>
  <c r="AK8" i="1"/>
  <c r="AJ8" i="1"/>
  <c r="AI8" i="1"/>
  <c r="AH8" i="1"/>
  <c r="AG8" i="1"/>
  <c r="AF8" i="1"/>
  <c r="AE8" i="1"/>
  <c r="AC8" i="1"/>
  <c r="AC68" i="1" s="1"/>
  <c r="AB8" i="1"/>
  <c r="BE8" i="1" s="1"/>
  <c r="AA8" i="1"/>
  <c r="AA68" i="1" s="1"/>
  <c r="Z8" i="1"/>
  <c r="Z68" i="1" s="1"/>
  <c r="Z70" i="1" s="1"/>
  <c r="Y8" i="1"/>
  <c r="BB8" i="1" s="1"/>
  <c r="X8" i="1"/>
  <c r="X12" i="1" s="1"/>
  <c r="W8" i="1"/>
  <c r="W12" i="1" s="1"/>
  <c r="V8" i="1"/>
  <c r="V15" i="1" s="1"/>
  <c r="U8" i="1"/>
  <c r="AX8" i="1" s="1"/>
  <c r="S8" i="1"/>
  <c r="S12" i="1" s="1"/>
  <c r="R8" i="1"/>
  <c r="R12" i="1" s="1"/>
  <c r="Q8" i="1"/>
  <c r="Q15" i="1" s="1"/>
  <c r="P8" i="1"/>
  <c r="P12" i="1" s="1"/>
  <c r="O8" i="1"/>
  <c r="O12" i="1" s="1"/>
  <c r="N8" i="1"/>
  <c r="N12" i="1" s="1"/>
  <c r="M8" i="1"/>
  <c r="M15" i="1" s="1"/>
  <c r="L8" i="1"/>
  <c r="K8" i="1"/>
  <c r="K12" i="1" s="1"/>
  <c r="BF7" i="1"/>
  <c r="BE7" i="1"/>
  <c r="BD7" i="1"/>
  <c r="BC7" i="1"/>
  <c r="BB7" i="1"/>
  <c r="BA7" i="1"/>
  <c r="AZ7" i="1"/>
  <c r="AY7" i="1"/>
  <c r="AX7" i="1"/>
  <c r="AW7" i="1"/>
  <c r="AV7" i="1"/>
  <c r="AU7" i="1"/>
  <c r="AN7" i="1"/>
  <c r="AM7" i="1"/>
  <c r="AL7" i="1"/>
  <c r="AK7" i="1"/>
  <c r="AJ7" i="1"/>
  <c r="AI7" i="1"/>
  <c r="AH7" i="1"/>
  <c r="AG7" i="1"/>
  <c r="AF7" i="1"/>
  <c r="AE7" i="1"/>
  <c r="BC6" i="1"/>
  <c r="AY6" i="1"/>
  <c r="AX6" i="1"/>
  <c r="AF6" i="1"/>
  <c r="AC6" i="1"/>
  <c r="AC66" i="1" s="1"/>
  <c r="AB6" i="1"/>
  <c r="AB66" i="1" s="1"/>
  <c r="AA6" i="1"/>
  <c r="AA66" i="1" s="1"/>
  <c r="Z6" i="1"/>
  <c r="Z66" i="1" s="1"/>
  <c r="Y6" i="1"/>
  <c r="Y66" i="1" s="1"/>
  <c r="X6" i="1"/>
  <c r="X66" i="1" s="1"/>
  <c r="W6" i="1"/>
  <c r="W66" i="1" s="1"/>
  <c r="U6" i="1"/>
  <c r="U66" i="1" s="1"/>
  <c r="S6" i="1"/>
  <c r="S66" i="1" s="1"/>
  <c r="R6" i="1"/>
  <c r="AU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E6" i="1" s="1"/>
  <c r="B6" i="1"/>
  <c r="BF5" i="1"/>
  <c r="BE5" i="1"/>
  <c r="BD5" i="1"/>
  <c r="BC5" i="1"/>
  <c r="BB5" i="1"/>
  <c r="BA5" i="1"/>
  <c r="AZ5" i="1"/>
  <c r="AY5" i="1"/>
  <c r="AX5" i="1"/>
  <c r="AW5" i="1"/>
  <c r="AV5" i="1"/>
  <c r="AU5" i="1"/>
  <c r="AN5" i="1"/>
  <c r="AM5" i="1"/>
  <c r="AL5" i="1"/>
  <c r="AK5" i="1"/>
  <c r="AJ5" i="1"/>
  <c r="AI5" i="1"/>
  <c r="AH5" i="1"/>
  <c r="AG5" i="1"/>
  <c r="AF5" i="1"/>
  <c r="AE5" i="1"/>
  <c r="BF4" i="1"/>
  <c r="BE4" i="1"/>
  <c r="BD4" i="1"/>
  <c r="BC4" i="1"/>
  <c r="BB4" i="1"/>
  <c r="BA4" i="1"/>
  <c r="AZ4" i="1"/>
  <c r="AY4" i="1"/>
  <c r="AX4" i="1"/>
  <c r="AW4" i="1"/>
  <c r="AV4" i="1"/>
  <c r="AU4" i="1"/>
  <c r="AN4" i="1"/>
  <c r="AM4" i="1"/>
  <c r="AL4" i="1"/>
  <c r="AK4" i="1"/>
  <c r="AJ4" i="1"/>
  <c r="AI4" i="1"/>
  <c r="AH4" i="1"/>
  <c r="AG4" i="1"/>
  <c r="AF4" i="1"/>
  <c r="AE4" i="1"/>
  <c r="AV12" i="1" l="1"/>
  <c r="AW12" i="1"/>
  <c r="X72" i="1"/>
  <c r="BA12" i="1"/>
  <c r="L30" i="1"/>
  <c r="AP15" i="1" s="1"/>
  <c r="L26" i="1"/>
  <c r="L22" i="1"/>
  <c r="AP22" i="1" s="1"/>
  <c r="L17" i="1"/>
  <c r="L19" i="1" s="1"/>
  <c r="L24" i="1"/>
  <c r="P17" i="1"/>
  <c r="P19" i="1" s="1"/>
  <c r="P26" i="1"/>
  <c r="P22" i="1"/>
  <c r="P24" i="1"/>
  <c r="AF24" i="1"/>
  <c r="AU17" i="1"/>
  <c r="R19" i="1"/>
  <c r="AP8" i="1"/>
  <c r="AQ14" i="1"/>
  <c r="AU30" i="1"/>
  <c r="M24" i="1"/>
  <c r="M30" i="1"/>
  <c r="M26" i="1"/>
  <c r="M22" i="1"/>
  <c r="AQ22" i="1" s="1"/>
  <c r="M17" i="1"/>
  <c r="M19" i="1" s="1"/>
  <c r="Q17" i="1"/>
  <c r="Q19" i="1" s="1"/>
  <c r="Q26" i="1"/>
  <c r="Q22" i="1"/>
  <c r="Q24" i="1"/>
  <c r="V30" i="1"/>
  <c r="AY15" i="1"/>
  <c r="AY8" i="1"/>
  <c r="Y10" i="1"/>
  <c r="L12" i="1"/>
  <c r="AC12" i="1"/>
  <c r="AH14" i="1"/>
  <c r="AY14" i="1"/>
  <c r="F26" i="1"/>
  <c r="F24" i="1"/>
  <c r="F22" i="1"/>
  <c r="AJ22" i="1" s="1"/>
  <c r="AJ15" i="1"/>
  <c r="AA17" i="1"/>
  <c r="W26" i="1"/>
  <c r="AZ26" i="1" s="1"/>
  <c r="AP29" i="1"/>
  <c r="H42" i="1"/>
  <c r="T60" i="1"/>
  <c r="T56" i="1"/>
  <c r="T52" i="1"/>
  <c r="T47" i="1"/>
  <c r="T54" i="1"/>
  <c r="T42" i="1"/>
  <c r="AW42" i="1" s="1"/>
  <c r="M60" i="1"/>
  <c r="M56" i="1"/>
  <c r="M47" i="1"/>
  <c r="M49" i="1" s="1"/>
  <c r="M54" i="1"/>
  <c r="AQ45" i="1"/>
  <c r="AV6" i="1"/>
  <c r="AZ6" i="1"/>
  <c r="BD6" i="1"/>
  <c r="AQ8" i="1"/>
  <c r="AV8" i="1"/>
  <c r="AZ8" i="1"/>
  <c r="BD8" i="1"/>
  <c r="L10" i="1"/>
  <c r="P10" i="1"/>
  <c r="U10" i="1"/>
  <c r="Z10" i="1"/>
  <c r="BC10" i="1" s="1"/>
  <c r="AE10" i="1"/>
  <c r="AW10" i="1"/>
  <c r="M12" i="1"/>
  <c r="Q12" i="1"/>
  <c r="AU12" i="1" s="1"/>
  <c r="V12" i="1"/>
  <c r="Z12" i="1"/>
  <c r="AE14" i="1"/>
  <c r="AV14" i="1"/>
  <c r="BD14" i="1"/>
  <c r="C26" i="1"/>
  <c r="AF26" i="1" s="1"/>
  <c r="C24" i="1"/>
  <c r="C22" i="1"/>
  <c r="G26" i="1"/>
  <c r="G24" i="1"/>
  <c r="G22" i="1"/>
  <c r="AK22" i="1" s="1"/>
  <c r="K15" i="1"/>
  <c r="O15" i="1"/>
  <c r="S15" i="1"/>
  <c r="X15" i="1"/>
  <c r="AB15" i="1"/>
  <c r="AG15" i="1"/>
  <c r="AK15" i="1"/>
  <c r="F17" i="1"/>
  <c r="F19" i="1" s="1"/>
  <c r="AP21" i="1"/>
  <c r="BD21" i="1"/>
  <c r="H22" i="1"/>
  <c r="AL22" i="1" s="1"/>
  <c r="I24" i="1"/>
  <c r="AA24" i="1"/>
  <c r="H26" i="1"/>
  <c r="V29" i="1"/>
  <c r="AY29" i="1" s="1"/>
  <c r="AF29" i="1"/>
  <c r="AA30" i="1"/>
  <c r="AX36" i="1"/>
  <c r="AX38" i="1"/>
  <c r="H40" i="1"/>
  <c r="X40" i="1"/>
  <c r="AI44" i="1"/>
  <c r="AM44" i="1"/>
  <c r="AQ44" i="1"/>
  <c r="E60" i="1"/>
  <c r="E56" i="1"/>
  <c r="E47" i="1"/>
  <c r="E49" i="1" s="1"/>
  <c r="E54" i="1"/>
  <c r="AI45" i="1"/>
  <c r="P45" i="1"/>
  <c r="AE51" i="1"/>
  <c r="AF51" i="1"/>
  <c r="AV51" i="1"/>
  <c r="AW51" i="1"/>
  <c r="BD51" i="1"/>
  <c r="BE51" i="1"/>
  <c r="M52" i="1"/>
  <c r="AQ52" i="1" s="1"/>
  <c r="BC8" i="1"/>
  <c r="AC10" i="1"/>
  <c r="Y12" i="1"/>
  <c r="AP14" i="1"/>
  <c r="BC14" i="1"/>
  <c r="J26" i="1"/>
  <c r="J24" i="1"/>
  <c r="J22" i="1"/>
  <c r="AN22" i="1" s="1"/>
  <c r="R26" i="1"/>
  <c r="R24" i="1"/>
  <c r="AU24" i="1" s="1"/>
  <c r="R22" i="1"/>
  <c r="AU22" i="1" s="1"/>
  <c r="W17" i="1"/>
  <c r="AB45" i="1"/>
  <c r="AB40" i="1"/>
  <c r="BF38" i="1"/>
  <c r="AB42" i="1"/>
  <c r="BE38" i="1"/>
  <c r="X45" i="1"/>
  <c r="AW6" i="1"/>
  <c r="BA6" i="1"/>
  <c r="BE6" i="1"/>
  <c r="AW8" i="1"/>
  <c r="BA8" i="1"/>
  <c r="M10" i="1"/>
  <c r="Q10" i="1"/>
  <c r="AU10" i="1" s="1"/>
  <c r="W10" i="1"/>
  <c r="AZ10" i="1" s="1"/>
  <c r="AA10" i="1"/>
  <c r="AA12" i="1"/>
  <c r="BE14" i="1"/>
  <c r="U15" i="1"/>
  <c r="Y15" i="1"/>
  <c r="AC15" i="1"/>
  <c r="AH15" i="1"/>
  <c r="AU15" i="1"/>
  <c r="C17" i="1"/>
  <c r="G17" i="1"/>
  <c r="G19" i="1" s="1"/>
  <c r="I22" i="1"/>
  <c r="AM22" i="1" s="1"/>
  <c r="AA22" i="1"/>
  <c r="I26" i="1"/>
  <c r="AP28" i="1"/>
  <c r="AM28" i="1"/>
  <c r="H29" i="1"/>
  <c r="AL29" i="1" s="1"/>
  <c r="Y29" i="1"/>
  <c r="BB29" i="1" s="1"/>
  <c r="AZ29" i="1"/>
  <c r="T66" i="1"/>
  <c r="AW36" i="1"/>
  <c r="BB36" i="1"/>
  <c r="BB40" i="1"/>
  <c r="P42" i="1"/>
  <c r="H45" i="1"/>
  <c r="BA51" i="1"/>
  <c r="U12" i="1"/>
  <c r="AX12" i="1" s="1"/>
  <c r="B26" i="1"/>
  <c r="B24" i="1"/>
  <c r="B22" i="1"/>
  <c r="N26" i="1"/>
  <c r="N24" i="1"/>
  <c r="N22" i="1"/>
  <c r="AR22" i="1" s="1"/>
  <c r="AN15" i="1"/>
  <c r="W22" i="1"/>
  <c r="AZ22" i="1" s="1"/>
  <c r="AU29" i="1"/>
  <c r="AV29" i="1"/>
  <c r="D45" i="1"/>
  <c r="L45" i="1"/>
  <c r="L40" i="1"/>
  <c r="L42" i="1"/>
  <c r="X42" i="1"/>
  <c r="BB42" i="1" s="1"/>
  <c r="BA38" i="1"/>
  <c r="AW38" i="1"/>
  <c r="D42" i="1"/>
  <c r="AF42" i="1" s="1"/>
  <c r="BB6" i="1"/>
  <c r="BF6" i="1"/>
  <c r="AB68" i="1"/>
  <c r="BF8" i="1"/>
  <c r="X10" i="1"/>
  <c r="BA10" i="1" s="1"/>
  <c r="AB10" i="1"/>
  <c r="AB12" i="1"/>
  <c r="BB14" i="1"/>
  <c r="BF14" i="1"/>
  <c r="Z15" i="1"/>
  <c r="AE15" i="1"/>
  <c r="AI15" i="1"/>
  <c r="AZ15" i="1"/>
  <c r="AF22" i="1"/>
  <c r="W24" i="1"/>
  <c r="AZ24" i="1" s="1"/>
  <c r="Z88" i="1"/>
  <c r="BC28" i="1"/>
  <c r="Q29" i="1"/>
  <c r="Q30" i="1" s="1"/>
  <c r="Z29" i="1"/>
  <c r="N30" i="1"/>
  <c r="AR15" i="1" s="1"/>
  <c r="C45" i="1"/>
  <c r="C40" i="1"/>
  <c r="AE40" i="1" s="1"/>
  <c r="C42" i="1"/>
  <c r="AE42" i="1" s="1"/>
  <c r="AE38" i="1"/>
  <c r="G45" i="1"/>
  <c r="G40" i="1"/>
  <c r="G42" i="1"/>
  <c r="K45" i="1"/>
  <c r="K40" i="1"/>
  <c r="O40" i="1"/>
  <c r="S45" i="1"/>
  <c r="S40" i="1"/>
  <c r="AV40" i="1" s="1"/>
  <c r="S42" i="1"/>
  <c r="AV42" i="1" s="1"/>
  <c r="AV38" i="1"/>
  <c r="W45" i="1"/>
  <c r="W40" i="1"/>
  <c r="W42" i="1"/>
  <c r="AZ38" i="1"/>
  <c r="AA45" i="1"/>
  <c r="AA75" i="1" s="1"/>
  <c r="AA40" i="1"/>
  <c r="BD40" i="1" s="1"/>
  <c r="BD38" i="1"/>
  <c r="D40" i="1"/>
  <c r="AF40" i="1" s="1"/>
  <c r="T40" i="1"/>
  <c r="AW40" i="1" s="1"/>
  <c r="BF40" i="1"/>
  <c r="K42" i="1"/>
  <c r="AA42" i="1"/>
  <c r="U60" i="1"/>
  <c r="AX60" i="1" s="1"/>
  <c r="U56" i="1"/>
  <c r="AX56" i="1" s="1"/>
  <c r="U47" i="1"/>
  <c r="U54" i="1"/>
  <c r="AX45" i="1"/>
  <c r="E72" i="1"/>
  <c r="E75" i="1"/>
  <c r="E70" i="1"/>
  <c r="M75" i="1"/>
  <c r="M72" i="1"/>
  <c r="M70" i="1"/>
  <c r="Q75" i="1"/>
  <c r="Q70" i="1"/>
  <c r="Q72" i="1"/>
  <c r="U75" i="1"/>
  <c r="U72" i="1"/>
  <c r="U70" i="1"/>
  <c r="AA81" i="1"/>
  <c r="AG28" i="1"/>
  <c r="AK28" i="1"/>
  <c r="AA29" i="1"/>
  <c r="AX40" i="1"/>
  <c r="O45" i="1"/>
  <c r="I60" i="1"/>
  <c r="I56" i="1"/>
  <c r="I47" i="1"/>
  <c r="I49" i="1" s="1"/>
  <c r="I54" i="1"/>
  <c r="AM45" i="1"/>
  <c r="Q60" i="1"/>
  <c r="Q56" i="1"/>
  <c r="Q47" i="1"/>
  <c r="Q49" i="1" s="1"/>
  <c r="Q54" i="1"/>
  <c r="Y60" i="1"/>
  <c r="Y56" i="1"/>
  <c r="Y47" i="1"/>
  <c r="Y54" i="1"/>
  <c r="AQ58" i="1"/>
  <c r="P75" i="1"/>
  <c r="P70" i="1"/>
  <c r="P72" i="1"/>
  <c r="AB29" i="1"/>
  <c r="B45" i="1"/>
  <c r="B42" i="1"/>
  <c r="F45" i="1"/>
  <c r="F42" i="1"/>
  <c r="J45" i="1"/>
  <c r="J42" i="1"/>
  <c r="N45" i="1"/>
  <c r="N42" i="1"/>
  <c r="R45" i="1"/>
  <c r="R42" i="1"/>
  <c r="AU42" i="1" s="1"/>
  <c r="AU38" i="1"/>
  <c r="V45" i="1"/>
  <c r="V42" i="1"/>
  <c r="AY42" i="1" s="1"/>
  <c r="AY38" i="1"/>
  <c r="Z45" i="1"/>
  <c r="Z42" i="1"/>
  <c r="BC42" i="1" s="1"/>
  <c r="BC38" i="1"/>
  <c r="F40" i="1"/>
  <c r="V40" i="1"/>
  <c r="AY40" i="1" s="1"/>
  <c r="BB45" i="1"/>
  <c r="AI51" i="1"/>
  <c r="AM51" i="1"/>
  <c r="AQ51" i="1"/>
  <c r="I52" i="1"/>
  <c r="AM52" i="1" s="1"/>
  <c r="Q52" i="1"/>
  <c r="Y52" i="1"/>
  <c r="AF73" i="1"/>
  <c r="D74" i="1"/>
  <c r="AF74" i="1" s="1"/>
  <c r="E59" i="1"/>
  <c r="AI59" i="1" s="1"/>
  <c r="AI58" i="1"/>
  <c r="I59" i="1"/>
  <c r="AM59" i="1" s="1"/>
  <c r="AM58" i="1"/>
  <c r="AQ59" i="1"/>
  <c r="AX58" i="1"/>
  <c r="U59" i="1"/>
  <c r="AX59" i="1" s="1"/>
  <c r="BB58" i="1"/>
  <c r="Y59" i="1"/>
  <c r="BB59" i="1" s="1"/>
  <c r="B59" i="1"/>
  <c r="F59" i="1"/>
  <c r="J59" i="1"/>
  <c r="N59" i="1"/>
  <c r="AU58" i="1"/>
  <c r="AY58" i="1"/>
  <c r="BC58" i="1"/>
  <c r="B68" i="1"/>
  <c r="B66" i="1"/>
  <c r="F68" i="1"/>
  <c r="F66" i="1"/>
  <c r="J72" i="1"/>
  <c r="J70" i="1"/>
  <c r="J75" i="1"/>
  <c r="N68" i="1"/>
  <c r="N66" i="1"/>
  <c r="R68" i="1"/>
  <c r="R66" i="1"/>
  <c r="AU64" i="1"/>
  <c r="V75" i="1"/>
  <c r="V70" i="1"/>
  <c r="AE64" i="1"/>
  <c r="J66" i="1"/>
  <c r="X75" i="1"/>
  <c r="X70" i="1"/>
  <c r="H74" i="1"/>
  <c r="P74" i="1"/>
  <c r="X74" i="1"/>
  <c r="L89" i="1"/>
  <c r="G89" i="1"/>
  <c r="C59" i="1"/>
  <c r="AF59" i="1" s="1"/>
  <c r="G59" i="1"/>
  <c r="K59" i="1"/>
  <c r="O59" i="1"/>
  <c r="S59" i="1"/>
  <c r="AV59" i="1" s="1"/>
  <c r="W59" i="1"/>
  <c r="AA59" i="1"/>
  <c r="L75" i="1"/>
  <c r="L72" i="1"/>
  <c r="T75" i="1"/>
  <c r="T72" i="1"/>
  <c r="H75" i="1"/>
  <c r="H70" i="1"/>
  <c r="C68" i="1"/>
  <c r="C66" i="1"/>
  <c r="G68" i="1"/>
  <c r="G66" i="1"/>
  <c r="K68" i="1"/>
  <c r="K66" i="1"/>
  <c r="O68" i="1"/>
  <c r="O66" i="1"/>
  <c r="S72" i="1"/>
  <c r="S70" i="1"/>
  <c r="S75" i="1"/>
  <c r="Q66" i="1"/>
  <c r="I68" i="1"/>
  <c r="R81" i="1"/>
  <c r="AU81" i="1" s="1"/>
  <c r="AU76" i="1"/>
  <c r="AE76" i="1"/>
  <c r="R59" i="1"/>
  <c r="AU59" i="1" s="1"/>
  <c r="V59" i="1"/>
  <c r="AY59" i="1" s="1"/>
  <c r="Z59" i="1"/>
  <c r="AF64" i="1"/>
  <c r="AV64" i="1"/>
  <c r="M66" i="1"/>
  <c r="D68" i="1"/>
  <c r="AU69" i="1"/>
  <c r="W75" i="1"/>
  <c r="C81" i="1"/>
  <c r="AE81" i="1" s="1"/>
  <c r="K81" i="1"/>
  <c r="AE83" i="1"/>
  <c r="B88" i="1"/>
  <c r="B89" i="1" s="1"/>
  <c r="J89" i="1"/>
  <c r="AU83" i="1"/>
  <c r="R88" i="1"/>
  <c r="AU87" i="1"/>
  <c r="D66" i="1"/>
  <c r="AF66" i="1" s="1"/>
  <c r="AE78" i="1"/>
  <c r="AF78" i="1"/>
  <c r="K89" i="1"/>
  <c r="AV88" i="1"/>
  <c r="S89" i="1"/>
  <c r="AE69" i="1"/>
  <c r="AV76" i="1"/>
  <c r="AF76" i="1"/>
  <c r="AV87" i="1"/>
  <c r="AU78" i="1"/>
  <c r="AE80" i="1"/>
  <c r="AV80" i="1"/>
  <c r="S81" i="1"/>
  <c r="E88" i="1"/>
  <c r="E89" i="1" s="1"/>
  <c r="I88" i="1"/>
  <c r="I89" i="1" s="1"/>
  <c r="M88" i="1"/>
  <c r="M89" i="1" s="1"/>
  <c r="Q88" i="1"/>
  <c r="Q89" i="1" s="1"/>
  <c r="U88" i="1"/>
  <c r="U89" i="1" s="1"/>
  <c r="Y88" i="1"/>
  <c r="Y89" i="1" s="1"/>
  <c r="AF85" i="1"/>
  <c r="C88" i="1"/>
  <c r="H84" i="1" l="1"/>
  <c r="H77" i="1"/>
  <c r="H79" i="1" s="1"/>
  <c r="H90" i="1"/>
  <c r="H86" i="1"/>
  <c r="H82" i="1"/>
  <c r="AL82" i="1" s="1"/>
  <c r="AU66" i="1"/>
  <c r="R60" i="1"/>
  <c r="AU60" i="1" s="1"/>
  <c r="R54" i="1"/>
  <c r="AU54" i="1" s="1"/>
  <c r="R52" i="1"/>
  <c r="AU52" i="1" s="1"/>
  <c r="R47" i="1"/>
  <c r="R56" i="1"/>
  <c r="AU56" i="1" s="1"/>
  <c r="AU45" i="1"/>
  <c r="B60" i="1"/>
  <c r="B54" i="1"/>
  <c r="B52" i="1"/>
  <c r="B47" i="1"/>
  <c r="B49" i="1" s="1"/>
  <c r="B56" i="1"/>
  <c r="K60" i="1"/>
  <c r="K56" i="1"/>
  <c r="K52" i="1"/>
  <c r="AO52" i="1" s="1"/>
  <c r="K47" i="1"/>
  <c r="K49" i="1" s="1"/>
  <c r="K54" i="1"/>
  <c r="AO45" i="1"/>
  <c r="AC75" i="1"/>
  <c r="AC17" i="1"/>
  <c r="BF15" i="1"/>
  <c r="Z72" i="1"/>
  <c r="BC12" i="1"/>
  <c r="AC72" i="1"/>
  <c r="BF12" i="1"/>
  <c r="AX52" i="1"/>
  <c r="W90" i="1"/>
  <c r="W86" i="1"/>
  <c r="W82" i="1"/>
  <c r="W84" i="1"/>
  <c r="S90" i="1"/>
  <c r="S86" i="1"/>
  <c r="S82" i="1"/>
  <c r="AV75" i="1"/>
  <c r="S84" i="1"/>
  <c r="S77" i="1"/>
  <c r="O72" i="1"/>
  <c r="O70" i="1"/>
  <c r="O75" i="1"/>
  <c r="G75" i="1"/>
  <c r="G72" i="1"/>
  <c r="G70" i="1"/>
  <c r="AW59" i="1"/>
  <c r="R72" i="1"/>
  <c r="AU72" i="1" s="1"/>
  <c r="R70" i="1"/>
  <c r="AU70" i="1" s="1"/>
  <c r="R75" i="1"/>
  <c r="AU68" i="1"/>
  <c r="V60" i="1"/>
  <c r="AY60" i="1" s="1"/>
  <c r="V54" i="1"/>
  <c r="AY54" i="1" s="1"/>
  <c r="V56" i="1"/>
  <c r="AY56" i="1" s="1"/>
  <c r="V52" i="1"/>
  <c r="AY52" i="1" s="1"/>
  <c r="AY45" i="1"/>
  <c r="V47" i="1"/>
  <c r="AB89" i="1"/>
  <c r="BE29" i="1"/>
  <c r="BB60" i="1"/>
  <c r="M84" i="1"/>
  <c r="M77" i="1"/>
  <c r="M79" i="1" s="1"/>
  <c r="M90" i="1"/>
  <c r="M86" i="1"/>
  <c r="M82" i="1"/>
  <c r="AQ82" i="1" s="1"/>
  <c r="AZ42" i="1"/>
  <c r="Z89" i="1"/>
  <c r="BC29" i="1"/>
  <c r="H60" i="1"/>
  <c r="AL45" i="1" s="1"/>
  <c r="H56" i="1"/>
  <c r="H52" i="1"/>
  <c r="AL52" i="1" s="1"/>
  <c r="H47" i="1"/>
  <c r="H49" i="1" s="1"/>
  <c r="H54" i="1"/>
  <c r="C19" i="1"/>
  <c r="AE17" i="1"/>
  <c r="Y75" i="1"/>
  <c r="Y30" i="1"/>
  <c r="Y26" i="1"/>
  <c r="Y24" i="1"/>
  <c r="BB24" i="1" s="1"/>
  <c r="Y22" i="1"/>
  <c r="BB22" i="1" s="1"/>
  <c r="Y17" i="1"/>
  <c r="BB15" i="1"/>
  <c r="AA70" i="1"/>
  <c r="BD10" i="1"/>
  <c r="BE42" i="1"/>
  <c r="BF42" i="1"/>
  <c r="AU26" i="1"/>
  <c r="P60" i="1"/>
  <c r="P56" i="1"/>
  <c r="P52" i="1"/>
  <c r="P47" i="1"/>
  <c r="P49" i="1" s="1"/>
  <c r="P54" i="1"/>
  <c r="O26" i="1"/>
  <c r="O24" i="1"/>
  <c r="O22" i="1"/>
  <c r="AS22" i="1" s="1"/>
  <c r="O17" i="1"/>
  <c r="O19" i="1" s="1"/>
  <c r="V72" i="1"/>
  <c r="AY12" i="1"/>
  <c r="AV66" i="1"/>
  <c r="AY30" i="1"/>
  <c r="AQ30" i="1"/>
  <c r="AQ18" i="1"/>
  <c r="AQ27" i="1"/>
  <c r="AQ21" i="1"/>
  <c r="AQ13" i="1"/>
  <c r="AQ11" i="1"/>
  <c r="AQ28" i="1"/>
  <c r="AQ7" i="1"/>
  <c r="AQ25" i="1"/>
  <c r="AQ20" i="1"/>
  <c r="AQ16" i="1"/>
  <c r="AQ4" i="1"/>
  <c r="AQ23" i="1"/>
  <c r="AQ5" i="1"/>
  <c r="AQ9" i="1"/>
  <c r="F75" i="1"/>
  <c r="F72" i="1"/>
  <c r="F70" i="1"/>
  <c r="P84" i="1"/>
  <c r="P77" i="1"/>
  <c r="P79" i="1" s="1"/>
  <c r="P82" i="1"/>
  <c r="P90" i="1"/>
  <c r="P86" i="1"/>
  <c r="AR25" i="1"/>
  <c r="AR20" i="1"/>
  <c r="AR16" i="1"/>
  <c r="AR4" i="1"/>
  <c r="AR23" i="1"/>
  <c r="AR5" i="1"/>
  <c r="AR21" i="1"/>
  <c r="AR30" i="1"/>
  <c r="AR28" i="1"/>
  <c r="AR18" i="1"/>
  <c r="AR9" i="1"/>
  <c r="AR7" i="1"/>
  <c r="AR27" i="1"/>
  <c r="AR13" i="1"/>
  <c r="AR11" i="1"/>
  <c r="Z75" i="1"/>
  <c r="Z17" i="1"/>
  <c r="BC15" i="1"/>
  <c r="Z30" i="1"/>
  <c r="Z24" i="1"/>
  <c r="Z26" i="1"/>
  <c r="Z22" i="1"/>
  <c r="BC22" i="1" s="1"/>
  <c r="D60" i="1"/>
  <c r="D56" i="1"/>
  <c r="D52" i="1"/>
  <c r="AF45" i="1"/>
  <c r="D47" i="1"/>
  <c r="D54" i="1"/>
  <c r="AH45" i="1"/>
  <c r="AA72" i="1"/>
  <c r="BD12" i="1"/>
  <c r="AB60" i="1"/>
  <c r="AB56" i="1"/>
  <c r="BE45" i="1"/>
  <c r="AB47" i="1"/>
  <c r="AB54" i="1"/>
  <c r="BF45" i="1"/>
  <c r="AE26" i="1"/>
  <c r="AA19" i="1"/>
  <c r="BD17" i="1"/>
  <c r="R89" i="1"/>
  <c r="AU89" i="1" s="1"/>
  <c r="AU88" i="1"/>
  <c r="AF81" i="1"/>
  <c r="AV68" i="1"/>
  <c r="AV70" i="1"/>
  <c r="AE66" i="1"/>
  <c r="T90" i="1"/>
  <c r="T84" i="1"/>
  <c r="T77" i="1"/>
  <c r="T79" i="1" s="1"/>
  <c r="T82" i="1"/>
  <c r="T86" i="1"/>
  <c r="BD59" i="1"/>
  <c r="AO59" i="1"/>
  <c r="X90" i="1"/>
  <c r="X84" i="1"/>
  <c r="X86" i="1"/>
  <c r="X82" i="1"/>
  <c r="V90" i="1"/>
  <c r="V86" i="1"/>
  <c r="V82" i="1"/>
  <c r="V84" i="1"/>
  <c r="B75" i="1"/>
  <c r="B72" i="1"/>
  <c r="B70" i="1"/>
  <c r="Z60" i="1"/>
  <c r="BC60" i="1" s="1"/>
  <c r="Z54" i="1"/>
  <c r="BC54" i="1" s="1"/>
  <c r="Z52" i="1"/>
  <c r="BC52" i="1" s="1"/>
  <c r="Z56" i="1"/>
  <c r="BC56" i="1" s="1"/>
  <c r="Z47" i="1"/>
  <c r="BC45" i="1"/>
  <c r="N60" i="1"/>
  <c r="N54" i="1"/>
  <c r="N56" i="1"/>
  <c r="N52" i="1"/>
  <c r="AR52" i="1" s="1"/>
  <c r="N47" i="1"/>
  <c r="N49" i="1" s="1"/>
  <c r="F60" i="1"/>
  <c r="F54" i="1"/>
  <c r="AJ45" i="1"/>
  <c r="F56" i="1"/>
  <c r="F52" i="1"/>
  <c r="AJ52" i="1" s="1"/>
  <c r="F47" i="1"/>
  <c r="F49" i="1" s="1"/>
  <c r="AM57" i="1"/>
  <c r="AM60" i="1"/>
  <c r="AM55" i="1"/>
  <c r="AM50" i="1"/>
  <c r="AM48" i="1"/>
  <c r="AM39" i="1"/>
  <c r="AM53" i="1"/>
  <c r="AM46" i="1"/>
  <c r="AM37" i="1"/>
  <c r="AM43" i="1"/>
  <c r="AM35" i="1"/>
  <c r="AM41" i="1"/>
  <c r="AM38" i="1"/>
  <c r="AM34" i="1"/>
  <c r="Q84" i="1"/>
  <c r="Q77" i="1"/>
  <c r="Q79" i="1" s="1"/>
  <c r="Q82" i="1"/>
  <c r="Q90" i="1"/>
  <c r="Q86" i="1"/>
  <c r="AX54" i="1"/>
  <c r="AZ40" i="1"/>
  <c r="L60" i="1"/>
  <c r="L56" i="1"/>
  <c r="L52" i="1"/>
  <c r="AP52" i="1" s="1"/>
  <c r="L47" i="1"/>
  <c r="L49" i="1" s="1"/>
  <c r="L54" i="1"/>
  <c r="AP45" i="1"/>
  <c r="AA82" i="1"/>
  <c r="BE22" i="1"/>
  <c r="U30" i="1"/>
  <c r="AX30" i="1" s="1"/>
  <c r="U26" i="1"/>
  <c r="U22" i="1"/>
  <c r="U17" i="1"/>
  <c r="U24" i="1"/>
  <c r="AX15" i="1"/>
  <c r="W77" i="1"/>
  <c r="W19" i="1"/>
  <c r="AZ17" i="1"/>
  <c r="AI57" i="1"/>
  <c r="AI60" i="1"/>
  <c r="AI55" i="1"/>
  <c r="AI50" i="1"/>
  <c r="AI48" i="1"/>
  <c r="AI39" i="1"/>
  <c r="AI37" i="1"/>
  <c r="AI41" i="1"/>
  <c r="AI38" i="1"/>
  <c r="AI34" i="1"/>
  <c r="AI43" i="1"/>
  <c r="AI35" i="1"/>
  <c r="AI53" i="1"/>
  <c r="AI46" i="1"/>
  <c r="AX42" i="1"/>
  <c r="BD24" i="1"/>
  <c r="AB75" i="1"/>
  <c r="AB30" i="1"/>
  <c r="AB26" i="1"/>
  <c r="AB24" i="1"/>
  <c r="AB17" i="1"/>
  <c r="BE15" i="1"/>
  <c r="K26" i="1"/>
  <c r="K24" i="1"/>
  <c r="K22" i="1"/>
  <c r="AO22" i="1" s="1"/>
  <c r="K30" i="1"/>
  <c r="K17" i="1"/>
  <c r="K19" i="1" s="1"/>
  <c r="AO15" i="1"/>
  <c r="AE22" i="1"/>
  <c r="AG22" i="1"/>
  <c r="T49" i="1"/>
  <c r="AW47" i="1"/>
  <c r="AW60" i="1"/>
  <c r="BB10" i="1"/>
  <c r="AQ15" i="1"/>
  <c r="AR29" i="1"/>
  <c r="AZ12" i="1"/>
  <c r="AQ29" i="1"/>
  <c r="L84" i="1"/>
  <c r="L77" i="1"/>
  <c r="L79" i="1" s="1"/>
  <c r="L82" i="1"/>
  <c r="AP82" i="1" s="1"/>
  <c r="L90" i="1"/>
  <c r="L86" i="1"/>
  <c r="AG59" i="1"/>
  <c r="AE59" i="1"/>
  <c r="J90" i="1"/>
  <c r="J86" i="1"/>
  <c r="J82" i="1"/>
  <c r="AN82" i="1" s="1"/>
  <c r="J77" i="1"/>
  <c r="J79" i="1" s="1"/>
  <c r="J84" i="1"/>
  <c r="AJ59" i="1"/>
  <c r="J60" i="1"/>
  <c r="J54" i="1"/>
  <c r="J52" i="1"/>
  <c r="AN52" i="1" s="1"/>
  <c r="J56" i="1"/>
  <c r="J47" i="1"/>
  <c r="J49" i="1" s="1"/>
  <c r="O60" i="1"/>
  <c r="O56" i="1"/>
  <c r="O52" i="1"/>
  <c r="AS52" i="1" s="1"/>
  <c r="O54" i="1"/>
  <c r="AS45" i="1"/>
  <c r="O47" i="1"/>
  <c r="O49" i="1" s="1"/>
  <c r="BD15" i="1"/>
  <c r="AB70" i="1"/>
  <c r="BE10" i="1"/>
  <c r="AC70" i="1"/>
  <c r="BF10" i="1"/>
  <c r="S26" i="1"/>
  <c r="S24" i="1"/>
  <c r="S22" i="1"/>
  <c r="S30" i="1"/>
  <c r="AV15" i="1"/>
  <c r="S17" i="1"/>
  <c r="AW15" i="1"/>
  <c r="AE88" i="1"/>
  <c r="C89" i="1"/>
  <c r="AF88" i="1"/>
  <c r="AV81" i="1"/>
  <c r="AF68" i="1"/>
  <c r="D72" i="1"/>
  <c r="D75" i="1"/>
  <c r="D70" i="1"/>
  <c r="AF70" i="1" s="1"/>
  <c r="BC59" i="1"/>
  <c r="I70" i="1"/>
  <c r="I75" i="1"/>
  <c r="I72" i="1"/>
  <c r="AV72" i="1"/>
  <c r="K72" i="1"/>
  <c r="K70" i="1"/>
  <c r="K75" i="1"/>
  <c r="C75" i="1"/>
  <c r="C72" i="1"/>
  <c r="AE72" i="1" s="1"/>
  <c r="C70" i="1"/>
  <c r="AE68" i="1"/>
  <c r="AZ59" i="1"/>
  <c r="N75" i="1"/>
  <c r="N72" i="1"/>
  <c r="N70" i="1"/>
  <c r="BA59" i="1"/>
  <c r="BB52" i="1"/>
  <c r="BE59" i="1"/>
  <c r="Y49" i="1"/>
  <c r="AA89" i="1"/>
  <c r="BD29" i="1"/>
  <c r="U84" i="1"/>
  <c r="U77" i="1"/>
  <c r="U79" i="1" s="1"/>
  <c r="U86" i="1"/>
  <c r="U90" i="1"/>
  <c r="U82" i="1"/>
  <c r="E84" i="1"/>
  <c r="E77" i="1"/>
  <c r="E79" i="1" s="1"/>
  <c r="E90" i="1"/>
  <c r="E86" i="1"/>
  <c r="E82" i="1"/>
  <c r="AI82" i="1" s="1"/>
  <c r="U49" i="1"/>
  <c r="AX49" i="1" s="1"/>
  <c r="AX47" i="1"/>
  <c r="BD42" i="1"/>
  <c r="AA60" i="1"/>
  <c r="BD60" i="1" s="1"/>
  <c r="AA56" i="1"/>
  <c r="AA52" i="1"/>
  <c r="BD45" i="1"/>
  <c r="AA47" i="1"/>
  <c r="AA54" i="1"/>
  <c r="BD54" i="1" s="1"/>
  <c r="W60" i="1"/>
  <c r="AZ60" i="1" s="1"/>
  <c r="W56" i="1"/>
  <c r="AZ56" i="1" s="1"/>
  <c r="W52" i="1"/>
  <c r="AZ52" i="1" s="1"/>
  <c r="AZ45" i="1"/>
  <c r="W54" i="1"/>
  <c r="AZ54" i="1" s="1"/>
  <c r="W47" i="1"/>
  <c r="S56" i="1"/>
  <c r="AV56" i="1" s="1"/>
  <c r="S52" i="1"/>
  <c r="AV52" i="1" s="1"/>
  <c r="AV45" i="1"/>
  <c r="S60" i="1"/>
  <c r="AV60" i="1" s="1"/>
  <c r="S47" i="1"/>
  <c r="S54" i="1"/>
  <c r="AV54" i="1" s="1"/>
  <c r="G60" i="1"/>
  <c r="AK59" i="1" s="1"/>
  <c r="G56" i="1"/>
  <c r="G52" i="1"/>
  <c r="AK52" i="1" s="1"/>
  <c r="G54" i="1"/>
  <c r="AK45" i="1"/>
  <c r="G47" i="1"/>
  <c r="G49" i="1" s="1"/>
  <c r="C56" i="1"/>
  <c r="AE56" i="1" s="1"/>
  <c r="C52" i="1"/>
  <c r="AE45" i="1"/>
  <c r="C47" i="1"/>
  <c r="C60" i="1"/>
  <c r="AG45" i="1"/>
  <c r="C54" i="1"/>
  <c r="AE54" i="1" s="1"/>
  <c r="AF17" i="1"/>
  <c r="AB72" i="1"/>
  <c r="BE12" i="1"/>
  <c r="BA42" i="1"/>
  <c r="AR8" i="1"/>
  <c r="X60" i="1"/>
  <c r="X56" i="1"/>
  <c r="BA56" i="1" s="1"/>
  <c r="X52" i="1"/>
  <c r="BA52" i="1" s="1"/>
  <c r="BA45" i="1"/>
  <c r="X47" i="1"/>
  <c r="X54" i="1"/>
  <c r="BA54" i="1" s="1"/>
  <c r="BE40" i="1"/>
  <c r="Y72" i="1"/>
  <c r="BB12" i="1"/>
  <c r="BA40" i="1"/>
  <c r="AA90" i="1"/>
  <c r="BD30" i="1"/>
  <c r="O30" i="1"/>
  <c r="X30" i="1"/>
  <c r="BA30" i="1" s="1"/>
  <c r="X26" i="1"/>
  <c r="BA26" i="1" s="1"/>
  <c r="X24" i="1"/>
  <c r="BA24" i="1" s="1"/>
  <c r="X22" i="1"/>
  <c r="BA22" i="1" s="1"/>
  <c r="BA15" i="1"/>
  <c r="X17" i="1"/>
  <c r="AE24" i="1"/>
  <c r="AY10" i="1"/>
  <c r="AX10" i="1"/>
  <c r="AQ57" i="1"/>
  <c r="AQ60" i="1"/>
  <c r="AQ55" i="1"/>
  <c r="AQ50" i="1"/>
  <c r="AQ48" i="1"/>
  <c r="AQ39" i="1"/>
  <c r="AQ43" i="1"/>
  <c r="AQ35" i="1"/>
  <c r="AQ46" i="1"/>
  <c r="AQ34" i="1"/>
  <c r="AQ53" i="1"/>
  <c r="AQ41" i="1"/>
  <c r="AQ38" i="1"/>
  <c r="AQ37" i="1"/>
  <c r="AW45" i="1"/>
  <c r="AR14" i="1"/>
  <c r="AZ30" i="1"/>
  <c r="W72" i="1"/>
  <c r="AU19" i="1"/>
  <c r="AP27" i="1"/>
  <c r="AP25" i="1"/>
  <c r="AP23" i="1"/>
  <c r="AP20" i="1"/>
  <c r="AP30" i="1"/>
  <c r="AP9" i="1"/>
  <c r="AP7" i="1"/>
  <c r="AP13" i="1"/>
  <c r="AP11" i="1"/>
  <c r="AP16" i="1"/>
  <c r="AP4" i="1"/>
  <c r="AP18" i="1"/>
  <c r="AP5" i="1"/>
  <c r="AE52" i="1" l="1"/>
  <c r="AG52" i="1"/>
  <c r="BD56" i="1"/>
  <c r="AA86" i="1"/>
  <c r="K90" i="1"/>
  <c r="K86" i="1"/>
  <c r="K82" i="1"/>
  <c r="AO82" i="1" s="1"/>
  <c r="K84" i="1"/>
  <c r="K77" i="1"/>
  <c r="K79" i="1" s="1"/>
  <c r="AW22" i="1"/>
  <c r="AV22" i="1"/>
  <c r="AN60" i="1"/>
  <c r="AN57" i="1"/>
  <c r="AN50" i="1"/>
  <c r="AN48" i="1"/>
  <c r="AN53" i="1"/>
  <c r="AN46" i="1"/>
  <c r="AN39" i="1"/>
  <c r="AN37" i="1"/>
  <c r="AN55" i="1"/>
  <c r="AN41" i="1"/>
  <c r="AN34" i="1"/>
  <c r="AN44" i="1"/>
  <c r="AN43" i="1"/>
  <c r="AN35" i="1"/>
  <c r="AN51" i="1"/>
  <c r="AN38" i="1"/>
  <c r="AN58" i="1"/>
  <c r="AB84" i="1"/>
  <c r="BE24" i="1"/>
  <c r="AY26" i="1"/>
  <c r="AX26" i="1"/>
  <c r="BB54" i="1"/>
  <c r="AR60" i="1"/>
  <c r="AR50" i="1"/>
  <c r="AR48" i="1"/>
  <c r="AR53" i="1"/>
  <c r="AR46" i="1"/>
  <c r="AR55" i="1"/>
  <c r="AR44" i="1"/>
  <c r="AR39" i="1"/>
  <c r="AR37" i="1"/>
  <c r="AR34" i="1"/>
  <c r="AR57" i="1"/>
  <c r="AR41" i="1"/>
  <c r="AR38" i="1"/>
  <c r="AR35" i="1"/>
  <c r="AR43" i="1"/>
  <c r="AR58" i="1"/>
  <c r="AR51" i="1"/>
  <c r="BE56" i="1"/>
  <c r="AH52" i="1"/>
  <c r="AF52" i="1"/>
  <c r="BC26" i="1"/>
  <c r="BD26" i="1"/>
  <c r="Z77" i="1"/>
  <c r="Z19" i="1"/>
  <c r="BC17" i="1"/>
  <c r="F90" i="1"/>
  <c r="F86" i="1"/>
  <c r="F82" i="1"/>
  <c r="AJ82" i="1" s="1"/>
  <c r="F84" i="1"/>
  <c r="F77" i="1"/>
  <c r="F79" i="1" s="1"/>
  <c r="AS27" i="1"/>
  <c r="AS25" i="1"/>
  <c r="AS23" i="1"/>
  <c r="AS20" i="1"/>
  <c r="AS5" i="1"/>
  <c r="AS30" i="1"/>
  <c r="AS18" i="1"/>
  <c r="AS9" i="1"/>
  <c r="AS7" i="1"/>
  <c r="AS4" i="1"/>
  <c r="AS13" i="1"/>
  <c r="AS11" i="1"/>
  <c r="AS16" i="1"/>
  <c r="AS21" i="1"/>
  <c r="AS8" i="1"/>
  <c r="AS29" i="1"/>
  <c r="AS14" i="1"/>
  <c r="AS28" i="1"/>
  <c r="X49" i="1"/>
  <c r="BA47" i="1"/>
  <c r="BA60" i="1"/>
  <c r="AE60" i="1"/>
  <c r="AG60" i="1"/>
  <c r="AG57" i="1"/>
  <c r="AG53" i="1"/>
  <c r="AG46" i="1"/>
  <c r="AG43" i="1"/>
  <c r="AG37" i="1"/>
  <c r="AG55" i="1"/>
  <c r="AG34" i="1"/>
  <c r="AG50" i="1"/>
  <c r="AG48" i="1"/>
  <c r="AG39" i="1"/>
  <c r="AG35" i="1"/>
  <c r="AG41" i="1"/>
  <c r="AG51" i="1"/>
  <c r="AG44" i="1"/>
  <c r="AG38" i="1"/>
  <c r="AG58" i="1"/>
  <c r="AV47" i="1"/>
  <c r="S49" i="1"/>
  <c r="BD47" i="1"/>
  <c r="AA49" i="1"/>
  <c r="BB47" i="1"/>
  <c r="N90" i="1"/>
  <c r="N86" i="1"/>
  <c r="N82" i="1"/>
  <c r="AR82" i="1" s="1"/>
  <c r="N84" i="1"/>
  <c r="N77" i="1"/>
  <c r="N79" i="1" s="1"/>
  <c r="AE70" i="1"/>
  <c r="I84" i="1"/>
  <c r="I77" i="1"/>
  <c r="I79" i="1" s="1"/>
  <c r="I82" i="1"/>
  <c r="AM82" i="1" s="1"/>
  <c r="I90" i="1"/>
  <c r="I86" i="1"/>
  <c r="D84" i="1"/>
  <c r="D77" i="1"/>
  <c r="D82" i="1"/>
  <c r="D90" i="1"/>
  <c r="D86" i="1"/>
  <c r="AF86" i="1" s="1"/>
  <c r="AF75" i="1"/>
  <c r="S19" i="1"/>
  <c r="AV17" i="1"/>
  <c r="AW17" i="1"/>
  <c r="AW24" i="1"/>
  <c r="AV24" i="1"/>
  <c r="AS60" i="1"/>
  <c r="AS53" i="1"/>
  <c r="AS46" i="1"/>
  <c r="AS57" i="1"/>
  <c r="AS43" i="1"/>
  <c r="AS37" i="1"/>
  <c r="AS39" i="1"/>
  <c r="AS34" i="1"/>
  <c r="AS41" i="1"/>
  <c r="AS35" i="1"/>
  <c r="AS55" i="1"/>
  <c r="AS48" i="1"/>
  <c r="AS50" i="1"/>
  <c r="AS44" i="1"/>
  <c r="AS51" i="1"/>
  <c r="AS38" i="1"/>
  <c r="AS58" i="1"/>
  <c r="AW49" i="1"/>
  <c r="AB86" i="1"/>
  <c r="BE26" i="1"/>
  <c r="AA84" i="1"/>
  <c r="AY24" i="1"/>
  <c r="AX24" i="1"/>
  <c r="AA79" i="1"/>
  <c r="BD19" i="1"/>
  <c r="BE54" i="1"/>
  <c r="BE60" i="1"/>
  <c r="AF54" i="1"/>
  <c r="AF56" i="1"/>
  <c r="BC24" i="1"/>
  <c r="Z86" i="1"/>
  <c r="Z82" i="1"/>
  <c r="Z84" i="1"/>
  <c r="AW56" i="1"/>
  <c r="BB26" i="1"/>
  <c r="AS59" i="1"/>
  <c r="G90" i="1"/>
  <c r="G86" i="1"/>
  <c r="G82" i="1"/>
  <c r="AK82" i="1" s="1"/>
  <c r="G77" i="1"/>
  <c r="G79" i="1" s="1"/>
  <c r="G84" i="1"/>
  <c r="AV77" i="1"/>
  <c r="S79" i="1"/>
  <c r="C49" i="1"/>
  <c r="AE47" i="1"/>
  <c r="AZ47" i="1"/>
  <c r="W49" i="1"/>
  <c r="BB49" i="1"/>
  <c r="AN59" i="1"/>
  <c r="AF72" i="1"/>
  <c r="AE89" i="1"/>
  <c r="AF89" i="1"/>
  <c r="AW26" i="1"/>
  <c r="AV26" i="1"/>
  <c r="BB56" i="1"/>
  <c r="AN45" i="1"/>
  <c r="AO27" i="1"/>
  <c r="AO25" i="1"/>
  <c r="AO23" i="1"/>
  <c r="AO20" i="1"/>
  <c r="AO18" i="1"/>
  <c r="AO5" i="1"/>
  <c r="AO9" i="1"/>
  <c r="AO7" i="1"/>
  <c r="AO30" i="1"/>
  <c r="AO4" i="1"/>
  <c r="AO13" i="1"/>
  <c r="AO11" i="1"/>
  <c r="AO16" i="1"/>
  <c r="AO8" i="1"/>
  <c r="AO14" i="1"/>
  <c r="AO21" i="1"/>
  <c r="AO28" i="1"/>
  <c r="AO29" i="1"/>
  <c r="AB90" i="1"/>
  <c r="BE30" i="1"/>
  <c r="W79" i="1"/>
  <c r="AZ19" i="1"/>
  <c r="U19" i="1"/>
  <c r="AY17" i="1"/>
  <c r="AX17" i="1"/>
  <c r="BD22" i="1"/>
  <c r="AP57" i="1"/>
  <c r="AP60" i="1"/>
  <c r="AP55" i="1"/>
  <c r="AP41" i="1"/>
  <c r="AP35" i="1"/>
  <c r="AP53" i="1"/>
  <c r="AP50" i="1"/>
  <c r="AP48" i="1"/>
  <c r="AP43" i="1"/>
  <c r="AP59" i="1"/>
  <c r="AP46" i="1"/>
  <c r="AP34" i="1"/>
  <c r="AP37" i="1"/>
  <c r="AP39" i="1"/>
  <c r="AP38" i="1"/>
  <c r="AP58" i="1"/>
  <c r="AP44" i="1"/>
  <c r="AP51" i="1"/>
  <c r="AJ60" i="1"/>
  <c r="AJ50" i="1"/>
  <c r="AJ48" i="1"/>
  <c r="AJ53" i="1"/>
  <c r="AJ46" i="1"/>
  <c r="AJ57" i="1"/>
  <c r="AJ55" i="1"/>
  <c r="AJ44" i="1"/>
  <c r="AJ41" i="1"/>
  <c r="AJ43" i="1"/>
  <c r="AJ34" i="1"/>
  <c r="AJ35" i="1"/>
  <c r="AJ39" i="1"/>
  <c r="AJ37" i="1"/>
  <c r="AJ38" i="1"/>
  <c r="AJ58" i="1"/>
  <c r="AJ51" i="1"/>
  <c r="AR45" i="1"/>
  <c r="BC47" i="1"/>
  <c r="Z49" i="1"/>
  <c r="BC49" i="1" s="1"/>
  <c r="B90" i="1"/>
  <c r="B86" i="1"/>
  <c r="B82" i="1"/>
  <c r="B77" i="1"/>
  <c r="B79" i="1" s="1"/>
  <c r="B84" i="1"/>
  <c r="AA77" i="1"/>
  <c r="AB49" i="1"/>
  <c r="BE49" i="1" s="1"/>
  <c r="BE47" i="1"/>
  <c r="BF47" i="1"/>
  <c r="D49" i="1"/>
  <c r="AF47" i="1"/>
  <c r="AF60" i="1"/>
  <c r="AH57" i="1"/>
  <c r="AH60" i="1"/>
  <c r="AH55" i="1"/>
  <c r="AH41" i="1"/>
  <c r="AH53" i="1"/>
  <c r="AH50" i="1"/>
  <c r="AH48" i="1"/>
  <c r="AH39" i="1"/>
  <c r="AH35" i="1"/>
  <c r="AH37" i="1"/>
  <c r="AH34" i="1"/>
  <c r="AH43" i="1"/>
  <c r="AH46" i="1"/>
  <c r="AH59" i="1"/>
  <c r="AH38" i="1"/>
  <c r="AH51" i="1"/>
  <c r="AH58" i="1"/>
  <c r="AH44" i="1"/>
  <c r="Z90" i="1"/>
  <c r="BC30" i="1"/>
  <c r="AW54" i="1"/>
  <c r="AS15" i="1"/>
  <c r="Y77" i="1"/>
  <c r="Y19" i="1"/>
  <c r="BB17" i="1"/>
  <c r="BB30" i="1"/>
  <c r="R90" i="1"/>
  <c r="AU90" i="1" s="1"/>
  <c r="R86" i="1"/>
  <c r="AU86" i="1" s="1"/>
  <c r="R82" i="1"/>
  <c r="AU82" i="1" s="1"/>
  <c r="AU75" i="1"/>
  <c r="R77" i="1"/>
  <c r="R84" i="1"/>
  <c r="AU84" i="1" s="1"/>
  <c r="O90" i="1"/>
  <c r="O86" i="1"/>
  <c r="O82" i="1"/>
  <c r="AS82" i="1" s="1"/>
  <c r="O77" i="1"/>
  <c r="O79" i="1" s="1"/>
  <c r="O84" i="1"/>
  <c r="AV90" i="1"/>
  <c r="AO57" i="1"/>
  <c r="AO53" i="1"/>
  <c r="AO46" i="1"/>
  <c r="AO60" i="1"/>
  <c r="AO43" i="1"/>
  <c r="AO37" i="1"/>
  <c r="AO55" i="1"/>
  <c r="AO41" i="1"/>
  <c r="AO34" i="1"/>
  <c r="AO50" i="1"/>
  <c r="AO48" i="1"/>
  <c r="AO35" i="1"/>
  <c r="AO39" i="1"/>
  <c r="AO58" i="1"/>
  <c r="AO38" i="1"/>
  <c r="AO44" i="1"/>
  <c r="AO51" i="1"/>
  <c r="AU47" i="1"/>
  <c r="R49" i="1"/>
  <c r="AU49" i="1" s="1"/>
  <c r="X77" i="1"/>
  <c r="BA17" i="1"/>
  <c r="X19" i="1"/>
  <c r="AK53" i="1"/>
  <c r="AK46" i="1"/>
  <c r="AK57" i="1"/>
  <c r="AK43" i="1"/>
  <c r="AK37" i="1"/>
  <c r="AK60" i="1"/>
  <c r="AK34" i="1"/>
  <c r="AK35" i="1"/>
  <c r="AK44" i="1"/>
  <c r="AK39" i="1"/>
  <c r="AK50" i="1"/>
  <c r="AK55" i="1"/>
  <c r="AK48" i="1"/>
  <c r="AK41" i="1"/>
  <c r="AK38" i="1"/>
  <c r="AK58" i="1"/>
  <c r="AK51" i="1"/>
  <c r="BD52" i="1"/>
  <c r="BE52" i="1"/>
  <c r="C90" i="1"/>
  <c r="AE90" i="1" s="1"/>
  <c r="C86" i="1"/>
  <c r="AE86" i="1" s="1"/>
  <c r="C82" i="1"/>
  <c r="AE75" i="1"/>
  <c r="C84" i="1"/>
  <c r="AE84" i="1" s="1"/>
  <c r="C77" i="1"/>
  <c r="AV30" i="1"/>
  <c r="AW30" i="1"/>
  <c r="AB77" i="1"/>
  <c r="BE17" i="1"/>
  <c r="AB19" i="1"/>
  <c r="AX22" i="1"/>
  <c r="AY22" i="1"/>
  <c r="AR59" i="1"/>
  <c r="Y84" i="1"/>
  <c r="Y90" i="1"/>
  <c r="Y82" i="1"/>
  <c r="Y86" i="1"/>
  <c r="AL57" i="1"/>
  <c r="AL60" i="1"/>
  <c r="AL55" i="1"/>
  <c r="AL41" i="1"/>
  <c r="AL43" i="1"/>
  <c r="AL35" i="1"/>
  <c r="AL53" i="1"/>
  <c r="AL46" i="1"/>
  <c r="AL39" i="1"/>
  <c r="AL50" i="1"/>
  <c r="AL37" i="1"/>
  <c r="AL34" i="1"/>
  <c r="AL48" i="1"/>
  <c r="AL44" i="1"/>
  <c r="AL38" i="1"/>
  <c r="AL59" i="1"/>
  <c r="AL51" i="1"/>
  <c r="AL58" i="1"/>
  <c r="V77" i="1"/>
  <c r="AY47" i="1"/>
  <c r="V49" i="1"/>
  <c r="AV89" i="1"/>
  <c r="AW52" i="1"/>
  <c r="AC77" i="1"/>
  <c r="BF17" i="1"/>
  <c r="X79" i="1" l="1"/>
  <c r="BA19" i="1"/>
  <c r="AF84" i="1"/>
  <c r="AV82" i="1"/>
  <c r="Y79" i="1"/>
  <c r="BB19" i="1"/>
  <c r="AF90" i="1"/>
  <c r="BD49" i="1"/>
  <c r="BA49" i="1"/>
  <c r="V79" i="1"/>
  <c r="AY49" i="1"/>
  <c r="AB79" i="1"/>
  <c r="BE19" i="1"/>
  <c r="AG82" i="1"/>
  <c r="AE82" i="1"/>
  <c r="AU77" i="1"/>
  <c r="R79" i="1"/>
  <c r="AU79" i="1" s="1"/>
  <c r="AX19" i="1"/>
  <c r="AY19" i="1"/>
  <c r="AZ49" i="1"/>
  <c r="AV86" i="1"/>
  <c r="AW19" i="1"/>
  <c r="AV19" i="1"/>
  <c r="AH82" i="1"/>
  <c r="AF82" i="1"/>
  <c r="AE77" i="1"/>
  <c r="C79" i="1"/>
  <c r="AV84" i="1"/>
  <c r="AV79" i="1"/>
  <c r="AF77" i="1"/>
  <c r="D79" i="1"/>
  <c r="AV49" i="1"/>
  <c r="Z79" i="1"/>
  <c r="BC1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<sst xmlns="http://schemas.openxmlformats.org/spreadsheetml/2006/main" count="95" uniqueCount="34">
  <si>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</si>
  <si>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</si>
  <si>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</si>
  <si>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</si>
  <si>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</si>
  <si>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</si>
  <si>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</si>
  <si>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</si>
  <si>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</si>
  <si>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</si>
  <si>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</si>
  <si>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</si>
  <si>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</si>
  <si>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</si>
  <si>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</si>
  <si>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</si>
  <si>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</si>
  <si>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</si>
  <si>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</si>
  <si>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</si>
  <si>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</si>
  <si>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</si>
  <si>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</si>
  <si>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</si>
  <si>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</si>
  <si>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</si>
  <si>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</si>
  <si>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</si>
  <si>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</si>
  <si>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</si>
  <si>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</si>
  <si>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</si>
  <si>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</si>
  <si>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2562 เป็นตัวเลขเบื้องต้น (28/06 กรมศุลกากรปรับข้อมูลปี 2561)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</si>
</sst>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  <numFmt numFmtId="167" formatCode="0.0_ ;[Red]\-0.0\ "/>
    <numFmt numFmtId="168" formatCode="#,##0_ ;[Red]\-#,##0\ "/>
  </numFmts>
  <fonts count="12" x14ac:knownFonts="1"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Continuous"/>
    </xf>
    <xf numFmtId="0" fontId="3" fillId="0" borderId="0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0" fontId="1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6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164" fontId="8" fillId="0" borderId="8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9" fontId="8" fillId="0" borderId="0" xfId="0" applyNumberFormat="1" applyFont="1" applyAlignment="1">
      <alignment vertical="center"/>
    </xf>
    <xf numFmtId="165" fontId="8" fillId="0" borderId="6" xfId="0" applyNumberFormat="1" applyFont="1" applyBorder="1" applyAlignment="1">
      <alignment vertical="center"/>
    </xf>
    <xf numFmtId="0" fontId="3" fillId="0" borderId="6" xfId="0" applyFont="1" applyBorder="1"/>
    <xf numFmtId="165" fontId="8" fillId="0" borderId="7" xfId="0" applyNumberFormat="1" applyFont="1" applyBorder="1" applyAlignment="1">
      <alignment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9" fontId="5" fillId="0" borderId="0" xfId="0" applyNumberFormat="1" applyFont="1" applyAlignment="1">
      <alignment vertical="center"/>
    </xf>
    <xf numFmtId="165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164" fontId="11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66" fontId="5" fillId="0" borderId="6" xfId="0" applyNumberFormat="1" applyFont="1" applyBorder="1" applyAlignment="1">
      <alignment vertical="center"/>
    </xf>
    <xf numFmtId="166" fontId="8" fillId="0" borderId="6" xfId="0" applyNumberFormat="1" applyFont="1" applyBorder="1" applyAlignment="1">
      <alignment vertical="center"/>
    </xf>
    <xf numFmtId="164" fontId="5" fillId="0" borderId="9" xfId="1" applyNumberFormat="1" applyFont="1" applyBorder="1" applyAlignment="1">
      <alignment vertical="center"/>
    </xf>
    <xf numFmtId="0" fontId="5" fillId="0" borderId="2" xfId="0" quotePrefix="1" applyFont="1" applyBorder="1" applyAlignment="1">
      <alignment horizontal="center" vertical="center"/>
    </xf>
    <xf numFmtId="164" fontId="5" fillId="0" borderId="2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9" fontId="5" fillId="0" borderId="4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0" fontId="3" fillId="0" borderId="2" xfId="0" applyFont="1" applyBorder="1"/>
    <xf numFmtId="165" fontId="5" fillId="0" borderId="2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vertical="center"/>
    </xf>
    <xf numFmtId="165" fontId="8" fillId="0" borderId="12" xfId="0" applyNumberFormat="1" applyFont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8" fillId="0" borderId="6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68" fontId="5" fillId="0" borderId="12" xfId="0" applyNumberFormat="1" applyFont="1" applyBorder="1" applyAlignment="1">
      <alignment vertical="center"/>
    </xf>
    <xf numFmtId="39" fontId="8" fillId="0" borderId="0" xfId="0" applyNumberFormat="1" applyFont="1" applyBorder="1" applyAlignment="1">
      <alignment vertical="top"/>
    </xf>
    <xf numFmtId="165" fontId="5" fillId="0" borderId="0" xfId="0" applyNumberFormat="1" applyFont="1" applyBorder="1" applyAlignment="1">
      <alignment vertical="center" shrinkToFit="1"/>
    </xf>
    <xf numFmtId="166" fontId="5" fillId="0" borderId="0" xfId="1" applyNumberFormat="1" applyFont="1" applyBorder="1" applyAlignment="1">
      <alignment vertical="center" shrinkToFit="1"/>
    </xf>
    <xf numFmtId="2" fontId="8" fillId="0" borderId="0" xfId="0" applyNumberFormat="1" applyFont="1" applyBorder="1"/>
    <xf numFmtId="166" fontId="5" fillId="0" borderId="12" xfId="0" applyNumberFormat="1" applyFont="1" applyBorder="1" applyAlignment="1">
      <alignment vertical="center"/>
    </xf>
    <xf numFmtId="168" fontId="8" fillId="0" borderId="12" xfId="0" applyNumberFormat="1" applyFont="1" applyBorder="1" applyAlignment="1">
      <alignment vertical="center"/>
    </xf>
    <xf numFmtId="166" fontId="8" fillId="0" borderId="12" xfId="0" applyNumberFormat="1" applyFont="1" applyBorder="1" applyAlignment="1">
      <alignment vertical="center"/>
    </xf>
    <xf numFmtId="168" fontId="5" fillId="0" borderId="11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8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94"/>
  <sheetViews>
    <sheetView tabSelected="1" view="pageLayout" zoomScale="106" zoomScaleNormal="100" zoomScalePageLayoutView="106" workbookViewId="0">
      <selection sqref="A1:BG91"/>
    </sheetView>
  </sheetViews>
  <sheetFormatPr defaultRowHeight="21" x14ac:dyDescent="0.45"/>
  <cols>
    <col min="1" max="1" width="7.6640625" customWidth="1"/>
    <col min="2" max="3" width="9" hidden="1" customWidth="1"/>
    <col min="4" max="20" width="9.33203125" hidden="1" customWidth="1"/>
    <col min="21" max="23" width="9" hidden="1" customWidth="1"/>
    <col min="24" max="26" width="9" customWidth="1"/>
    <col min="27" max="27" width="8.83203125" customWidth="1"/>
    <col min="28" max="28" width="9.33203125" customWidth="1"/>
    <col min="29" max="29" width="8.6640625" customWidth="1"/>
    <col min="30" max="30" width="2" customWidth="1"/>
    <col min="31" max="43" width="5.83203125" hidden="1" customWidth="1"/>
    <col min="44" max="46" width="6.33203125" hidden="1" customWidth="1"/>
    <col min="47" max="49" width="6.6640625" hidden="1" customWidth="1"/>
    <col min="50" max="50" width="6.83203125" hidden="1" customWidth="1"/>
    <col min="51" max="51" width="6.1640625" hidden="1" customWidth="1"/>
    <col min="52" max="52" width="6.33203125" customWidth="1"/>
    <col min="53" max="54" width="6.5" customWidth="1"/>
    <col min="55" max="55" width="6.6640625" customWidth="1"/>
    <col min="56" max="56" width="6.5" customWidth="1"/>
    <col min="57" max="57" width="6" customWidth="1"/>
    <col min="58" max="58" width="6.5" customWidth="1"/>
    <col min="59" max="69" width="12.33203125" customWidth="1"/>
  </cols>
  <sheetData>
    <row r="1" spans="1:58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3"/>
      <c r="AG1" s="1" t="s">
        <v>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6.5" customHeight="1" x14ac:dyDescent="0.55000000000000004">
      <c r="A2" s="4"/>
      <c r="B2" s="5"/>
      <c r="C2" s="6"/>
      <c r="D2" s="6"/>
      <c r="E2" s="7"/>
      <c r="F2" s="6"/>
      <c r="G2" s="8"/>
      <c r="H2" s="8"/>
      <c r="I2" s="8"/>
      <c r="J2" s="8"/>
      <c r="K2" s="9"/>
      <c r="L2" s="9"/>
      <c r="M2" s="9"/>
      <c r="N2" s="6"/>
      <c r="O2" s="9"/>
      <c r="P2" s="9"/>
      <c r="Q2" s="6"/>
      <c r="R2" s="6"/>
      <c r="S2" s="9"/>
      <c r="T2" s="6"/>
      <c r="U2" s="9"/>
      <c r="V2" s="6"/>
      <c r="W2" s="9"/>
      <c r="Z2" s="10" t="s">
        <v>2</v>
      </c>
      <c r="AA2" s="10"/>
      <c r="AB2" s="10"/>
      <c r="AC2" s="10"/>
      <c r="AD2" s="9"/>
      <c r="AE2" s="11"/>
      <c r="AF2" s="11"/>
      <c r="AG2" s="6"/>
      <c r="AH2" s="6"/>
      <c r="AI2" s="6"/>
      <c r="AJ2" s="6"/>
      <c r="AK2" s="6"/>
      <c r="AL2" s="8"/>
      <c r="AM2" s="8"/>
      <c r="AN2" s="8"/>
      <c r="AO2" s="8"/>
      <c r="AP2" s="9"/>
      <c r="AQ2" s="9"/>
      <c r="AR2" s="9"/>
      <c r="AS2" s="9"/>
      <c r="AT2" s="9" t="s">
        <v>3</v>
      </c>
      <c r="AU2" s="9"/>
      <c r="AV2" s="9"/>
      <c r="AW2" s="6"/>
      <c r="AX2" s="9"/>
      <c r="AY2" s="6"/>
      <c r="AZ2" s="6"/>
      <c r="BB2" s="6"/>
      <c r="BC2" s="12" t="s">
        <v>3</v>
      </c>
      <c r="BD2" s="12"/>
      <c r="BE2" s="12"/>
      <c r="BF2" s="12"/>
    </row>
    <row r="3" spans="1:58" ht="11.85" customHeight="1" x14ac:dyDescent="0.45">
      <c r="A3" s="13"/>
      <c r="B3" s="14">
        <v>2535</v>
      </c>
      <c r="C3" s="15">
        <v>2536</v>
      </c>
      <c r="D3" s="15">
        <v>2537</v>
      </c>
      <c r="E3" s="15">
        <v>2538</v>
      </c>
      <c r="F3" s="15">
        <v>2539</v>
      </c>
      <c r="G3" s="15">
        <v>2540</v>
      </c>
      <c r="H3" s="15">
        <v>2541</v>
      </c>
      <c r="I3" s="15">
        <v>2542</v>
      </c>
      <c r="J3" s="15">
        <v>2543</v>
      </c>
      <c r="K3" s="15">
        <v>2544</v>
      </c>
      <c r="L3" s="15">
        <v>2545</v>
      </c>
      <c r="M3" s="14">
        <v>2546</v>
      </c>
      <c r="N3" s="14">
        <v>2547</v>
      </c>
      <c r="O3" s="14">
        <v>2548</v>
      </c>
      <c r="P3" s="14">
        <v>2549</v>
      </c>
      <c r="Q3" s="14">
        <v>2550</v>
      </c>
      <c r="R3" s="16">
        <v>2551</v>
      </c>
      <c r="S3" s="14">
        <v>2552</v>
      </c>
      <c r="T3" s="16">
        <v>2553</v>
      </c>
      <c r="U3" s="16">
        <v>2554</v>
      </c>
      <c r="V3" s="16">
        <v>2555</v>
      </c>
      <c r="W3" s="14">
        <v>2556</v>
      </c>
      <c r="X3" s="16">
        <v>2557</v>
      </c>
      <c r="Y3" s="16">
        <v>2558</v>
      </c>
      <c r="Z3" s="16">
        <v>2559</v>
      </c>
      <c r="AA3" s="16">
        <v>2560</v>
      </c>
      <c r="AB3" s="16">
        <v>2561</v>
      </c>
      <c r="AC3" s="16">
        <v>2562</v>
      </c>
      <c r="AD3" s="17"/>
      <c r="AE3" s="18">
        <v>2536</v>
      </c>
      <c r="AF3" s="18">
        <v>2537</v>
      </c>
      <c r="AG3" s="19">
        <v>2536</v>
      </c>
      <c r="AH3" s="19">
        <v>2537</v>
      </c>
      <c r="AI3" s="19">
        <v>2538</v>
      </c>
      <c r="AJ3" s="19">
        <v>2539</v>
      </c>
      <c r="AK3" s="19">
        <v>2540</v>
      </c>
      <c r="AL3" s="19">
        <v>2541</v>
      </c>
      <c r="AM3" s="19">
        <v>2542</v>
      </c>
      <c r="AN3" s="19">
        <v>2543</v>
      </c>
      <c r="AO3" s="19">
        <v>2544</v>
      </c>
      <c r="AP3" s="19">
        <v>2545</v>
      </c>
      <c r="AQ3" s="19">
        <v>2546</v>
      </c>
      <c r="AR3" s="20">
        <v>2547</v>
      </c>
      <c r="AS3" s="14">
        <v>2548</v>
      </c>
      <c r="AT3" s="14">
        <v>2549</v>
      </c>
      <c r="AU3" s="16">
        <v>2551</v>
      </c>
      <c r="AV3" s="16">
        <v>2552</v>
      </c>
      <c r="AW3" s="16">
        <v>2553</v>
      </c>
      <c r="AX3" s="16">
        <v>2554</v>
      </c>
      <c r="AY3" s="16">
        <v>2555</v>
      </c>
      <c r="AZ3" s="16">
        <v>2556</v>
      </c>
      <c r="BA3" s="16">
        <v>2557</v>
      </c>
      <c r="BB3" s="16">
        <v>2558</v>
      </c>
      <c r="BC3" s="16">
        <v>2559</v>
      </c>
      <c r="BD3" s="16">
        <v>2560</v>
      </c>
      <c r="BE3" s="16">
        <v>2561</v>
      </c>
      <c r="BF3" s="16">
        <v>2562</v>
      </c>
    </row>
    <row r="4" spans="1:58" ht="11.85" customHeight="1" x14ac:dyDescent="0.5">
      <c r="A4" s="21" t="s">
        <v>4</v>
      </c>
      <c r="B4" s="22">
        <v>2631.1839491458081</v>
      </c>
      <c r="C4" s="22">
        <v>2423.3031496062995</v>
      </c>
      <c r="D4" s="22">
        <v>3035.1555730602599</v>
      </c>
      <c r="E4" s="22">
        <v>3995.511590727418</v>
      </c>
      <c r="F4" s="22">
        <v>4525.6122856003194</v>
      </c>
      <c r="G4" s="22">
        <v>4666.4399999999996</v>
      </c>
      <c r="H4" s="22">
        <v>4283.82</v>
      </c>
      <c r="I4" s="23">
        <v>4056.8</v>
      </c>
      <c r="J4" s="23">
        <v>5302.87</v>
      </c>
      <c r="K4" s="23">
        <v>5187.21</v>
      </c>
      <c r="L4" s="23">
        <v>4856.8100000000004</v>
      </c>
      <c r="M4" s="22">
        <v>6112.42</v>
      </c>
      <c r="N4" s="22">
        <v>7103.58</v>
      </c>
      <c r="O4" s="22">
        <v>7855</v>
      </c>
      <c r="P4" s="22">
        <v>8905.81</v>
      </c>
      <c r="Q4" s="22">
        <v>10483.11</v>
      </c>
      <c r="R4" s="24">
        <v>14268.97</v>
      </c>
      <c r="S4" s="22">
        <v>10489.097485</v>
      </c>
      <c r="T4" s="23">
        <v>13487.07</v>
      </c>
      <c r="U4" s="23">
        <v>16158.23</v>
      </c>
      <c r="V4" s="24">
        <v>15736.35</v>
      </c>
      <c r="W4" s="23">
        <v>18268.57</v>
      </c>
      <c r="X4" s="23">
        <v>17863.11</v>
      </c>
      <c r="Y4" s="23">
        <v>17244.73</v>
      </c>
      <c r="Z4" s="23">
        <v>15692.45</v>
      </c>
      <c r="AA4" s="23">
        <v>17094.060000000001</v>
      </c>
      <c r="AB4" s="23">
        <v>20181.18</v>
      </c>
      <c r="AC4" s="23">
        <v>18993.916934000001</v>
      </c>
      <c r="AD4" s="25"/>
      <c r="AE4" s="26">
        <f t="shared" ref="AE4:AF18" si="0">((C4/B4)-1)*100</f>
        <v>-7.9006562656706469</v>
      </c>
      <c r="AF4" s="26">
        <f t="shared" si="0"/>
        <v>25.248695094271014</v>
      </c>
      <c r="AG4" s="27">
        <f t="shared" ref="AG4:AS5" si="1">+(C4/C$30)*100</f>
        <v>6.4924818347473527</v>
      </c>
      <c r="AH4" s="27">
        <f t="shared" si="1"/>
        <v>6.6809453457533499</v>
      </c>
      <c r="AI4" s="27">
        <f t="shared" si="1"/>
        <v>7.0436143736948429</v>
      </c>
      <c r="AJ4" s="27">
        <f t="shared" si="1"/>
        <v>8.0899102391887414</v>
      </c>
      <c r="AK4" s="27">
        <f t="shared" si="1"/>
        <v>7.9994994355793301</v>
      </c>
      <c r="AL4" s="27">
        <f t="shared" si="1"/>
        <v>7.861652591013371</v>
      </c>
      <c r="AM4" s="27">
        <f t="shared" si="1"/>
        <v>6.9390362696693408</v>
      </c>
      <c r="AN4" s="27">
        <f t="shared" si="1"/>
        <v>7.6164134789837554</v>
      </c>
      <c r="AO4" s="27">
        <f t="shared" si="1"/>
        <v>7.9578903960420497</v>
      </c>
      <c r="AP4" s="27">
        <f t="shared" si="1"/>
        <v>7.1259841710983904</v>
      </c>
      <c r="AQ4" s="27">
        <f t="shared" si="1"/>
        <v>7.6367066466766627</v>
      </c>
      <c r="AR4" s="27">
        <f t="shared" si="1"/>
        <v>7.3610061631346815</v>
      </c>
      <c r="AS4" s="27">
        <f t="shared" si="1"/>
        <v>7.0805531683289527</v>
      </c>
      <c r="AT4" s="28"/>
      <c r="AU4" s="27">
        <f t="shared" ref="AU4:BF19" si="2">((R4/Q4)-1)*100</f>
        <v>36.113901313636873</v>
      </c>
      <c r="AV4" s="27">
        <f t="shared" si="2"/>
        <v>-26.490156717688794</v>
      </c>
      <c r="AW4" s="29">
        <f t="shared" si="2"/>
        <v>28.581796663509596</v>
      </c>
      <c r="AX4" s="29">
        <f t="shared" si="2"/>
        <v>19.805339484409878</v>
      </c>
      <c r="AY4" s="29">
        <f t="shared" si="2"/>
        <v>-2.6109295386932851</v>
      </c>
      <c r="AZ4" s="29">
        <f t="shared" si="2"/>
        <v>16.091533297111461</v>
      </c>
      <c r="BA4" s="29">
        <f t="shared" si="2"/>
        <v>-2.2194402736503083</v>
      </c>
      <c r="BB4" s="29">
        <f t="shared" si="2"/>
        <v>-3.461771214530962</v>
      </c>
      <c r="BC4" s="29">
        <f t="shared" si="2"/>
        <v>-9.001474653415853</v>
      </c>
      <c r="BD4" s="29">
        <f t="shared" si="2"/>
        <v>8.9317474326825916</v>
      </c>
      <c r="BE4" s="29">
        <f t="shared" si="2"/>
        <v>18.05960667038724</v>
      </c>
      <c r="BF4" s="29">
        <f t="shared" si="2"/>
        <v>-5.8830210423771012</v>
      </c>
    </row>
    <row r="5" spans="1:58" ht="13.5" customHeight="1" x14ac:dyDescent="0.5">
      <c r="A5" s="21" t="s">
        <v>5</v>
      </c>
      <c r="B5" s="22">
        <v>2294.6893549663632</v>
      </c>
      <c r="C5" s="22">
        <v>2777.7760252365929</v>
      </c>
      <c r="D5" s="22">
        <v>2967.7256602286161</v>
      </c>
      <c r="E5" s="22">
        <v>3995.1121794871792</v>
      </c>
      <c r="F5" s="22">
        <v>4677.6475247524759</v>
      </c>
      <c r="G5" s="22">
        <v>4353.1099999999997</v>
      </c>
      <c r="H5" s="22">
        <v>4488.3999999999996</v>
      </c>
      <c r="I5" s="22">
        <v>4238.6400000000003</v>
      </c>
      <c r="J5" s="22">
        <v>5406.06</v>
      </c>
      <c r="K5" s="22">
        <v>5261.08</v>
      </c>
      <c r="L5" s="22">
        <v>4863.3500000000004</v>
      </c>
      <c r="M5" s="22">
        <v>6064.28</v>
      </c>
      <c r="N5" s="22">
        <v>7341.36</v>
      </c>
      <c r="O5" s="22">
        <v>7770.21</v>
      </c>
      <c r="P5" s="22">
        <v>9484.2999999999993</v>
      </c>
      <c r="Q5" s="22">
        <v>11158.79</v>
      </c>
      <c r="R5" s="24">
        <v>13234.69</v>
      </c>
      <c r="S5" s="22">
        <v>11696.369457000001</v>
      </c>
      <c r="T5" s="22">
        <v>14212.29</v>
      </c>
      <c r="U5" s="24">
        <v>18356.240000000002</v>
      </c>
      <c r="V5" s="24">
        <v>19037.150000000001</v>
      </c>
      <c r="W5" s="22">
        <v>17927.66</v>
      </c>
      <c r="X5" s="22">
        <v>18352.71</v>
      </c>
      <c r="Y5" s="22">
        <v>17218.89</v>
      </c>
      <c r="Z5" s="22">
        <v>18981.84</v>
      </c>
      <c r="AA5" s="22">
        <v>18436.96</v>
      </c>
      <c r="AB5" s="22">
        <v>20456.11</v>
      </c>
      <c r="AC5" s="22">
        <v>21553.656192999999</v>
      </c>
      <c r="AD5" s="25"/>
      <c r="AE5" s="26">
        <f t="shared" si="0"/>
        <v>21.052377709631685</v>
      </c>
      <c r="AF5" s="26">
        <f t="shared" si="0"/>
        <v>6.8381911740290402</v>
      </c>
      <c r="AG5" s="27">
        <f t="shared" si="1"/>
        <v>7.4421808875935618</v>
      </c>
      <c r="AH5" s="27">
        <f t="shared" si="1"/>
        <v>6.5325194903225192</v>
      </c>
      <c r="AI5" s="27">
        <f t="shared" si="1"/>
        <v>7.0429102589178285</v>
      </c>
      <c r="AJ5" s="27">
        <f t="shared" si="1"/>
        <v>8.3616859372192653</v>
      </c>
      <c r="AK5" s="27">
        <f t="shared" si="1"/>
        <v>7.4623698125369096</v>
      </c>
      <c r="AL5" s="27">
        <f t="shared" si="1"/>
        <v>8.2370971444888941</v>
      </c>
      <c r="AM5" s="27">
        <f t="shared" si="1"/>
        <v>7.250068205006718</v>
      </c>
      <c r="AN5" s="27">
        <f t="shared" si="1"/>
        <v>7.7646233553141837</v>
      </c>
      <c r="AO5" s="27">
        <f t="shared" si="1"/>
        <v>8.0712170906535317</v>
      </c>
      <c r="AP5" s="27">
        <f t="shared" si="1"/>
        <v>7.1355797567768473</v>
      </c>
      <c r="AQ5" s="27">
        <f t="shared" si="1"/>
        <v>7.5765617191404289</v>
      </c>
      <c r="AR5" s="27">
        <f t="shared" si="1"/>
        <v>7.6074030567390549</v>
      </c>
      <c r="AS5" s="27">
        <f t="shared" si="1"/>
        <v>7.0041228560256279</v>
      </c>
      <c r="AT5" s="28"/>
      <c r="AU5" s="27">
        <f t="shared" si="2"/>
        <v>18.603271501659236</v>
      </c>
      <c r="AV5" s="27">
        <f t="shared" si="2"/>
        <v>-11.623396868381498</v>
      </c>
      <c r="AW5" s="27">
        <f t="shared" si="2"/>
        <v>21.510269081781441</v>
      </c>
      <c r="AX5" s="27">
        <f t="shared" si="2"/>
        <v>29.157510858559732</v>
      </c>
      <c r="AY5" s="27">
        <f t="shared" si="2"/>
        <v>3.7094197940318985</v>
      </c>
      <c r="AZ5" s="27">
        <f t="shared" si="2"/>
        <v>-5.8280257286411175</v>
      </c>
      <c r="BA5" s="27">
        <f t="shared" si="2"/>
        <v>2.3709173422521435</v>
      </c>
      <c r="BB5" s="27">
        <f t="shared" si="2"/>
        <v>-6.1779432029384189</v>
      </c>
      <c r="BC5" s="27">
        <f t="shared" si="2"/>
        <v>10.238464848779461</v>
      </c>
      <c r="BD5" s="27">
        <f t="shared" si="2"/>
        <v>-2.8705330990041023</v>
      </c>
      <c r="BE5" s="27">
        <f t="shared" si="2"/>
        <v>10.951642787097239</v>
      </c>
      <c r="BF5" s="27">
        <f t="shared" si="2"/>
        <v>5.3653709967339758</v>
      </c>
    </row>
    <row r="6" spans="1:58" ht="13.5" hidden="1" customHeight="1" x14ac:dyDescent="0.5">
      <c r="A6" s="30" t="s">
        <v>6</v>
      </c>
      <c r="B6" s="31">
        <f t="shared" ref="B6:S6" si="3">+B4+B5</f>
        <v>4925.8733041121714</v>
      </c>
      <c r="C6" s="31">
        <f t="shared" si="3"/>
        <v>5201.0791748428928</v>
      </c>
      <c r="D6" s="31">
        <f t="shared" si="3"/>
        <v>6002.8812332888756</v>
      </c>
      <c r="E6" s="31">
        <f t="shared" si="3"/>
        <v>7990.6237702145972</v>
      </c>
      <c r="F6" s="31">
        <f t="shared" si="3"/>
        <v>9203.2598103527962</v>
      </c>
      <c r="G6" s="31">
        <f t="shared" si="3"/>
        <v>9019.5499999999993</v>
      </c>
      <c r="H6" s="31">
        <f t="shared" si="3"/>
        <v>8772.2199999999993</v>
      </c>
      <c r="I6" s="31">
        <f t="shared" si="3"/>
        <v>8295.44</v>
      </c>
      <c r="J6" s="31">
        <f t="shared" si="3"/>
        <v>10708.93</v>
      </c>
      <c r="K6" s="31">
        <f t="shared" si="3"/>
        <v>10448.290000000001</v>
      </c>
      <c r="L6" s="31">
        <f t="shared" si="3"/>
        <v>9720.16</v>
      </c>
      <c r="M6" s="31">
        <f t="shared" si="3"/>
        <v>12176.7</v>
      </c>
      <c r="N6" s="31">
        <f t="shared" si="3"/>
        <v>14444.939999999999</v>
      </c>
      <c r="O6" s="31">
        <f t="shared" si="3"/>
        <v>15625.21</v>
      </c>
      <c r="P6" s="31">
        <f t="shared" si="3"/>
        <v>18390.11</v>
      </c>
      <c r="Q6" s="31">
        <f t="shared" si="3"/>
        <v>21641.9</v>
      </c>
      <c r="R6" s="31">
        <f t="shared" si="3"/>
        <v>27503.66</v>
      </c>
      <c r="S6" s="31">
        <f t="shared" si="3"/>
        <v>22185.466941999999</v>
      </c>
      <c r="T6" s="31">
        <v>27699.360000000001</v>
      </c>
      <c r="U6" s="31">
        <f>+U4+U5</f>
        <v>34514.47</v>
      </c>
      <c r="V6" s="31">
        <v>34775.130000000005</v>
      </c>
      <c r="W6" s="31">
        <f t="shared" ref="W6:AC6" si="4">+W4+W5</f>
        <v>36196.229999999996</v>
      </c>
      <c r="X6" s="31">
        <f t="shared" si="4"/>
        <v>36215.82</v>
      </c>
      <c r="Y6" s="31">
        <f t="shared" si="4"/>
        <v>34463.619999999995</v>
      </c>
      <c r="Z6" s="31">
        <f t="shared" si="4"/>
        <v>34674.29</v>
      </c>
      <c r="AA6" s="31">
        <f t="shared" si="4"/>
        <v>35531.020000000004</v>
      </c>
      <c r="AB6" s="31">
        <f t="shared" si="4"/>
        <v>40637.29</v>
      </c>
      <c r="AC6" s="31">
        <f t="shared" si="4"/>
        <v>40547.573126999996</v>
      </c>
      <c r="AD6" s="32"/>
      <c r="AE6" s="33">
        <f t="shared" si="0"/>
        <v>5.5869457807811829</v>
      </c>
      <c r="AF6" s="33">
        <f t="shared" si="0"/>
        <v>15.416071001653275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34">
        <f t="shared" si="2"/>
        <v>27.085237432942577</v>
      </c>
      <c r="AV6" s="34">
        <f t="shared" si="2"/>
        <v>-19.336310360148435</v>
      </c>
      <c r="AW6" s="34">
        <f t="shared" si="2"/>
        <v>24.85362635104822</v>
      </c>
      <c r="AX6" s="34">
        <f t="shared" si="2"/>
        <v>24.603853663044916</v>
      </c>
      <c r="AY6" s="34">
        <f t="shared" si="2"/>
        <v>0.75521947751191476</v>
      </c>
      <c r="AZ6" s="34">
        <f t="shared" si="2"/>
        <v>4.0865411574305899</v>
      </c>
      <c r="BA6" s="34">
        <f t="shared" si="2"/>
        <v>5.4121658526318228E-2</v>
      </c>
      <c r="BB6" s="34">
        <f t="shared" si="2"/>
        <v>-4.838217110643928</v>
      </c>
      <c r="BC6" s="34">
        <f t="shared" si="2"/>
        <v>0.61128227388766998</v>
      </c>
      <c r="BD6" s="34">
        <f t="shared" si="2"/>
        <v>2.4707932015334721</v>
      </c>
      <c r="BE6" s="34">
        <f t="shared" si="2"/>
        <v>14.371301471221475</v>
      </c>
      <c r="BF6" s="34">
        <f t="shared" si="2"/>
        <v>-0.220774744083585</v>
      </c>
    </row>
    <row r="7" spans="1:58" ht="11.85" customHeight="1" x14ac:dyDescent="0.5">
      <c r="A7" s="21" t="s">
        <v>7</v>
      </c>
      <c r="B7" s="22">
        <v>2718.1878930817606</v>
      </c>
      <c r="C7" s="22">
        <v>2982.2103598260187</v>
      </c>
      <c r="D7" s="22">
        <v>4116.5293185419969</v>
      </c>
      <c r="E7" s="22">
        <v>5188.913043478261</v>
      </c>
      <c r="F7" s="22">
        <v>4915.7273814268638</v>
      </c>
      <c r="G7" s="22">
        <v>5031.7</v>
      </c>
      <c r="H7" s="22">
        <v>4866.5200000000004</v>
      </c>
      <c r="I7" s="22">
        <v>4777.37</v>
      </c>
      <c r="J7" s="22">
        <v>5839.43</v>
      </c>
      <c r="K7" s="22">
        <v>6066.98</v>
      </c>
      <c r="L7" s="22">
        <v>5688.31</v>
      </c>
      <c r="M7" s="22">
        <v>6612.12</v>
      </c>
      <c r="N7" s="22">
        <v>7947.48</v>
      </c>
      <c r="O7" s="22">
        <v>9607.3799999999992</v>
      </c>
      <c r="P7" s="22">
        <v>11065.93</v>
      </c>
      <c r="Q7" s="22">
        <v>12909.57</v>
      </c>
      <c r="R7" s="24">
        <v>15018.62</v>
      </c>
      <c r="S7" s="22">
        <v>11533.475195000001</v>
      </c>
      <c r="T7" s="22">
        <v>16142.79</v>
      </c>
      <c r="U7" s="22">
        <v>20878.32</v>
      </c>
      <c r="V7" s="22">
        <v>19866.240000000002</v>
      </c>
      <c r="W7" s="22">
        <v>20582.72</v>
      </c>
      <c r="X7" s="22">
        <v>19752.12</v>
      </c>
      <c r="Y7" s="22">
        <v>18870.349999999999</v>
      </c>
      <c r="Z7" s="22">
        <v>19170.189999999999</v>
      </c>
      <c r="AA7" s="22">
        <v>20895.57</v>
      </c>
      <c r="AB7" s="22">
        <v>22649.759999999998</v>
      </c>
      <c r="AC7" s="22">
        <v>21440.201005999999</v>
      </c>
      <c r="AD7" s="25"/>
      <c r="AE7" s="26">
        <f t="shared" si="0"/>
        <v>9.7131794095705928</v>
      </c>
      <c r="AF7" s="26">
        <f t="shared" si="0"/>
        <v>38.036181954050832</v>
      </c>
      <c r="AG7" s="27">
        <f t="shared" ref="AG7:AS9" si="5">+(C7/C$30)*100</f>
        <v>7.989898660310585</v>
      </c>
      <c r="AH7" s="27">
        <f t="shared" si="5"/>
        <v>9.0612513030561335</v>
      </c>
      <c r="AI7" s="27">
        <f t="shared" si="5"/>
        <v>9.1474399878394834</v>
      </c>
      <c r="AJ7" s="27">
        <f t="shared" si="5"/>
        <v>8.7872735812123324</v>
      </c>
      <c r="AK7" s="27">
        <f t="shared" si="5"/>
        <v>8.6256506694620558</v>
      </c>
      <c r="AL7" s="27">
        <f t="shared" si="5"/>
        <v>8.9310217439617912</v>
      </c>
      <c r="AM7" s="27">
        <f t="shared" si="5"/>
        <v>8.171549917084949</v>
      </c>
      <c r="AN7" s="27">
        <f t="shared" si="5"/>
        <v>8.3870646200231409</v>
      </c>
      <c r="AO7" s="27">
        <f t="shared" si="5"/>
        <v>9.3075780380935402</v>
      </c>
      <c r="AP7" s="27">
        <f t="shared" si="5"/>
        <v>8.3459733900030439</v>
      </c>
      <c r="AQ7" s="27">
        <f t="shared" si="5"/>
        <v>8.2610194902548724</v>
      </c>
      <c r="AR7" s="27">
        <f t="shared" si="5"/>
        <v>8.2354881991037772</v>
      </c>
      <c r="AS7" s="27">
        <f t="shared" si="5"/>
        <v>8.6601610309790207</v>
      </c>
      <c r="AT7" s="28"/>
      <c r="AU7" s="27">
        <f t="shared" si="2"/>
        <v>16.337104953921799</v>
      </c>
      <c r="AV7" s="27">
        <f t="shared" si="2"/>
        <v>-23.205492948087102</v>
      </c>
      <c r="AW7" s="27">
        <f t="shared" si="2"/>
        <v>39.964665697622806</v>
      </c>
      <c r="AX7" s="27">
        <f t="shared" si="2"/>
        <v>29.335263606848617</v>
      </c>
      <c r="AY7" s="27">
        <f t="shared" si="2"/>
        <v>-4.8475164668421495</v>
      </c>
      <c r="AZ7" s="27">
        <f t="shared" si="2"/>
        <v>3.6065204084919866</v>
      </c>
      <c r="BA7" s="27">
        <f t="shared" si="2"/>
        <v>-4.035423889553968</v>
      </c>
      <c r="BB7" s="27">
        <f t="shared" si="2"/>
        <v>-4.464179034959292</v>
      </c>
      <c r="BC7" s="27">
        <f t="shared" si="2"/>
        <v>1.5889477407679209</v>
      </c>
      <c r="BD7" s="27">
        <f t="shared" si="2"/>
        <v>9.0003281135972113</v>
      </c>
      <c r="BE7" s="27">
        <f t="shared" si="2"/>
        <v>8.3950330141747678</v>
      </c>
      <c r="BF7" s="27">
        <f t="shared" si="2"/>
        <v>-5.3402728947238298</v>
      </c>
    </row>
    <row r="8" spans="1:58" ht="11.85" customHeight="1" x14ac:dyDescent="0.5">
      <c r="A8" s="35" t="s">
        <v>8</v>
      </c>
      <c r="B8" s="31">
        <v>7644.0611971939325</v>
      </c>
      <c r="C8" s="31">
        <v>8183.2895346689111</v>
      </c>
      <c r="D8" s="31">
        <v>10119.410551830872</v>
      </c>
      <c r="E8" s="31">
        <v>13179.536813692859</v>
      </c>
      <c r="F8" s="31">
        <v>14118.987191779659</v>
      </c>
      <c r="G8" s="31">
        <v>14051.25</v>
      </c>
      <c r="H8" s="31">
        <v>13638.74</v>
      </c>
      <c r="I8" s="31">
        <v>13072.81</v>
      </c>
      <c r="J8" s="31">
        <v>16548.36</v>
      </c>
      <c r="K8" s="31">
        <f t="shared" ref="K8:S8" si="6">+K4+K5+K7</f>
        <v>16515.27</v>
      </c>
      <c r="L8" s="31">
        <f t="shared" si="6"/>
        <v>15408.470000000001</v>
      </c>
      <c r="M8" s="31">
        <f t="shared" si="6"/>
        <v>18788.82</v>
      </c>
      <c r="N8" s="31">
        <f t="shared" si="6"/>
        <v>22392.42</v>
      </c>
      <c r="O8" s="31">
        <f t="shared" si="6"/>
        <v>25232.589999999997</v>
      </c>
      <c r="P8" s="31">
        <f t="shared" si="6"/>
        <v>29456.04</v>
      </c>
      <c r="Q8" s="31">
        <f t="shared" si="6"/>
        <v>34551.47</v>
      </c>
      <c r="R8" s="31">
        <f t="shared" si="6"/>
        <v>42522.28</v>
      </c>
      <c r="S8" s="31">
        <f t="shared" si="6"/>
        <v>33718.942136999998</v>
      </c>
      <c r="T8" s="31">
        <v>43842.15</v>
      </c>
      <c r="U8" s="31">
        <f t="shared" ref="U8:AC8" si="7">+U4+U5+U7</f>
        <v>55392.79</v>
      </c>
      <c r="V8" s="31">
        <f t="shared" si="7"/>
        <v>54639.740000000005</v>
      </c>
      <c r="W8" s="31">
        <f t="shared" si="7"/>
        <v>56778.95</v>
      </c>
      <c r="X8" s="31">
        <f t="shared" si="7"/>
        <v>55967.94</v>
      </c>
      <c r="Y8" s="31">
        <f t="shared" si="7"/>
        <v>53333.969999999994</v>
      </c>
      <c r="Z8" s="31">
        <f t="shared" si="7"/>
        <v>53844.479999999996</v>
      </c>
      <c r="AA8" s="31">
        <f t="shared" si="7"/>
        <v>56426.590000000004</v>
      </c>
      <c r="AB8" s="31">
        <f t="shared" si="7"/>
        <v>63287.05</v>
      </c>
      <c r="AC8" s="31">
        <f t="shared" si="7"/>
        <v>61987.774132999999</v>
      </c>
      <c r="AD8" s="32"/>
      <c r="AE8" s="33">
        <f t="shared" si="0"/>
        <v>7.0542127223278239</v>
      </c>
      <c r="AF8" s="33">
        <f t="shared" si="0"/>
        <v>23.659446594911348</v>
      </c>
      <c r="AG8" s="27">
        <f t="shared" si="5"/>
        <v>21.9245613826515</v>
      </c>
      <c r="AH8" s="27">
        <f t="shared" si="5"/>
        <v>22.274716139132</v>
      </c>
      <c r="AI8" s="27">
        <f t="shared" si="5"/>
        <v>23.233964620452159</v>
      </c>
      <c r="AJ8" s="27">
        <f t="shared" si="5"/>
        <v>25.238869757620336</v>
      </c>
      <c r="AK8" s="27">
        <f t="shared" si="5"/>
        <v>24.087519917578295</v>
      </c>
      <c r="AL8" s="27">
        <f t="shared" si="5"/>
        <v>25.02977147946406</v>
      </c>
      <c r="AM8" s="27">
        <f t="shared" si="5"/>
        <v>22.360654391761006</v>
      </c>
      <c r="AN8" s="27">
        <f t="shared" si="5"/>
        <v>23.76810145432108</v>
      </c>
      <c r="AO8" s="27">
        <f t="shared" si="5"/>
        <v>25.336685524789122</v>
      </c>
      <c r="AP8" s="27">
        <f t="shared" si="5"/>
        <v>22.607537317878283</v>
      </c>
      <c r="AQ8" s="27">
        <f t="shared" si="5"/>
        <v>23.474287856071964</v>
      </c>
      <c r="AR8" s="27">
        <f t="shared" si="5"/>
        <v>23.203897418977512</v>
      </c>
      <c r="AS8" s="27">
        <f t="shared" si="5"/>
        <v>22.744837055333598</v>
      </c>
      <c r="AT8" s="28"/>
      <c r="AU8" s="34">
        <f t="shared" si="2"/>
        <v>23.069380260810888</v>
      </c>
      <c r="AV8" s="34">
        <f t="shared" si="2"/>
        <v>-20.702882966294379</v>
      </c>
      <c r="AW8" s="34">
        <f t="shared" si="2"/>
        <v>30.02231749106905</v>
      </c>
      <c r="AX8" s="34">
        <f t="shared" si="2"/>
        <v>26.345970715396017</v>
      </c>
      <c r="AY8" s="34">
        <f t="shared" si="2"/>
        <v>-1.3594729566790087</v>
      </c>
      <c r="AZ8" s="34">
        <f t="shared" si="2"/>
        <v>3.9151174584652004</v>
      </c>
      <c r="BA8" s="34">
        <f t="shared" si="2"/>
        <v>-1.4283638566757517</v>
      </c>
      <c r="BB8" s="34">
        <f t="shared" si="2"/>
        <v>-4.7062121636065379</v>
      </c>
      <c r="BC8" s="34">
        <f t="shared" si="2"/>
        <v>0.95719482348679552</v>
      </c>
      <c r="BD8" s="34">
        <f t="shared" si="2"/>
        <v>4.7954962142823243</v>
      </c>
      <c r="BE8" s="34">
        <f t="shared" si="2"/>
        <v>12.15820413744655</v>
      </c>
      <c r="BF8" s="27">
        <f t="shared" si="2"/>
        <v>-2.052988513447862</v>
      </c>
    </row>
    <row r="9" spans="1:58" ht="11.85" customHeight="1" x14ac:dyDescent="0.5">
      <c r="A9" s="21" t="s">
        <v>9</v>
      </c>
      <c r="B9" s="22">
        <v>2580.0782778864968</v>
      </c>
      <c r="C9" s="22">
        <v>2731.5506329113923</v>
      </c>
      <c r="D9" s="22">
        <v>3383.5387673956266</v>
      </c>
      <c r="E9" s="22">
        <v>4065.8048780487802</v>
      </c>
      <c r="F9" s="22">
        <v>4268.6754176610975</v>
      </c>
      <c r="G9" s="22">
        <v>4367.45</v>
      </c>
      <c r="H9" s="22">
        <v>4336.22</v>
      </c>
      <c r="I9" s="22">
        <v>4538.9799999999996</v>
      </c>
      <c r="J9" s="22">
        <v>5248.8</v>
      </c>
      <c r="K9" s="22">
        <v>4893.8599999999997</v>
      </c>
      <c r="L9" s="22">
        <v>4911.82</v>
      </c>
      <c r="M9" s="22">
        <v>5963.49</v>
      </c>
      <c r="N9" s="22">
        <v>7245.77</v>
      </c>
      <c r="O9" s="22">
        <v>8260.67</v>
      </c>
      <c r="P9" s="22">
        <v>9173.4699999999993</v>
      </c>
      <c r="Q9" s="22">
        <v>10849.84</v>
      </c>
      <c r="R9" s="24">
        <v>14106.7</v>
      </c>
      <c r="S9" s="22">
        <v>10425.14928</v>
      </c>
      <c r="T9" s="22">
        <v>13967.53</v>
      </c>
      <c r="U9" s="22">
        <v>17256.509999999998</v>
      </c>
      <c r="V9" s="24">
        <v>16899.53</v>
      </c>
      <c r="W9" s="22">
        <v>17400.28</v>
      </c>
      <c r="X9" s="22">
        <v>17193.53</v>
      </c>
      <c r="Y9" s="22">
        <v>16892.580000000002</v>
      </c>
      <c r="Z9" s="22">
        <v>15609.27</v>
      </c>
      <c r="AA9" s="22">
        <v>16861.53</v>
      </c>
      <c r="AB9" s="22">
        <v>19082.490000000002</v>
      </c>
      <c r="AC9" s="22">
        <v>18555.641833999998</v>
      </c>
      <c r="AD9" s="25"/>
      <c r="AE9" s="26">
        <f t="shared" si="0"/>
        <v>5.8708433896422774</v>
      </c>
      <c r="AF9" s="26">
        <f t="shared" si="0"/>
        <v>23.868791836720238</v>
      </c>
      <c r="AG9" s="27">
        <f t="shared" si="5"/>
        <v>7.318334426194709</v>
      </c>
      <c r="AH9" s="27">
        <f t="shared" si="5"/>
        <v>7.4478019449314843</v>
      </c>
      <c r="AI9" s="27">
        <f t="shared" si="5"/>
        <v>7.167533125451202</v>
      </c>
      <c r="AJ9" s="27">
        <f t="shared" si="5"/>
        <v>7.6306141113740997</v>
      </c>
      <c r="AK9" s="27">
        <f t="shared" si="5"/>
        <v>7.4869523255245847</v>
      </c>
      <c r="AL9" s="27">
        <f t="shared" si="5"/>
        <v>7.957816901317984</v>
      </c>
      <c r="AM9" s="27">
        <f t="shared" si="5"/>
        <v>7.7637908813113148</v>
      </c>
      <c r="AN9" s="27">
        <f t="shared" si="5"/>
        <v>7.5387537443855761</v>
      </c>
      <c r="AO9" s="27">
        <f t="shared" si="5"/>
        <v>7.5078513292452671</v>
      </c>
      <c r="AP9" s="27">
        <f t="shared" si="5"/>
        <v>7.2066956647026528</v>
      </c>
      <c r="AQ9" s="27">
        <f t="shared" si="5"/>
        <v>7.4506371814092951</v>
      </c>
      <c r="AR9" s="27">
        <f t="shared" si="5"/>
        <v>7.5083489770870999</v>
      </c>
      <c r="AS9" s="27">
        <f t="shared" si="5"/>
        <v>7.4462270071317533</v>
      </c>
      <c r="AT9" s="28"/>
      <c r="AU9" s="27">
        <f t="shared" si="2"/>
        <v>30.017585512781753</v>
      </c>
      <c r="AV9" s="27">
        <f t="shared" si="2"/>
        <v>-26.097887670397757</v>
      </c>
      <c r="AW9" s="27">
        <f t="shared" si="2"/>
        <v>33.97918461269267</v>
      </c>
      <c r="AX9" s="27">
        <f t="shared" si="2"/>
        <v>23.547327265450633</v>
      </c>
      <c r="AY9" s="27">
        <f t="shared" si="2"/>
        <v>-2.0686685778294689</v>
      </c>
      <c r="AZ9" s="27">
        <f t="shared" si="2"/>
        <v>2.9631001572232973</v>
      </c>
      <c r="BA9" s="27">
        <f t="shared" si="2"/>
        <v>-1.1881992703565714</v>
      </c>
      <c r="BB9" s="27">
        <f t="shared" si="2"/>
        <v>-1.7503677255339523</v>
      </c>
      <c r="BC9" s="27">
        <f t="shared" si="2"/>
        <v>-7.5968857332627815</v>
      </c>
      <c r="BD9" s="27">
        <f t="shared" si="2"/>
        <v>8.0225404519237422</v>
      </c>
      <c r="BE9" s="27">
        <f t="shared" si="2"/>
        <v>13.171758434732816</v>
      </c>
      <c r="BF9" s="27">
        <f t="shared" si="2"/>
        <v>-2.7608984257295743</v>
      </c>
    </row>
    <row r="10" spans="1:58" ht="11.25" hidden="1" customHeight="1" x14ac:dyDescent="0.5">
      <c r="A10" s="30" t="s">
        <v>10</v>
      </c>
      <c r="B10" s="31">
        <f t="shared" ref="B10:S10" si="8">+B8+B9</f>
        <v>10224.139475080428</v>
      </c>
      <c r="C10" s="31">
        <f t="shared" si="8"/>
        <v>10914.840167580303</v>
      </c>
      <c r="D10" s="31">
        <f t="shared" si="8"/>
        <v>13502.949319226498</v>
      </c>
      <c r="E10" s="31">
        <f t="shared" si="8"/>
        <v>17245.34169174164</v>
      </c>
      <c r="F10" s="31">
        <f t="shared" si="8"/>
        <v>18387.662609440755</v>
      </c>
      <c r="G10" s="31">
        <f t="shared" si="8"/>
        <v>18418.7</v>
      </c>
      <c r="H10" s="31">
        <f t="shared" si="8"/>
        <v>17974.96</v>
      </c>
      <c r="I10" s="31">
        <f t="shared" si="8"/>
        <v>17611.79</v>
      </c>
      <c r="J10" s="31">
        <f t="shared" si="8"/>
        <v>21797.16</v>
      </c>
      <c r="K10" s="31">
        <f t="shared" si="8"/>
        <v>21409.13</v>
      </c>
      <c r="L10" s="31">
        <f t="shared" si="8"/>
        <v>20320.29</v>
      </c>
      <c r="M10" s="31">
        <f t="shared" si="8"/>
        <v>24752.309999999998</v>
      </c>
      <c r="N10" s="31">
        <f t="shared" si="8"/>
        <v>29638.19</v>
      </c>
      <c r="O10" s="31">
        <f t="shared" si="8"/>
        <v>33493.259999999995</v>
      </c>
      <c r="P10" s="31">
        <f t="shared" si="8"/>
        <v>38629.51</v>
      </c>
      <c r="Q10" s="31">
        <f t="shared" si="8"/>
        <v>45401.31</v>
      </c>
      <c r="R10" s="31">
        <f t="shared" si="8"/>
        <v>56628.979999999996</v>
      </c>
      <c r="S10" s="31">
        <f t="shared" si="8"/>
        <v>44144.091416999996</v>
      </c>
      <c r="T10" s="31">
        <v>57809.68</v>
      </c>
      <c r="U10" s="31">
        <f>+U8+U9</f>
        <v>72649.3</v>
      </c>
      <c r="V10" s="31">
        <v>71540.52</v>
      </c>
      <c r="W10" s="31">
        <f t="shared" ref="W10:AC10" si="9">+W8+W9</f>
        <v>74179.23</v>
      </c>
      <c r="X10" s="31">
        <f t="shared" si="9"/>
        <v>73161.47</v>
      </c>
      <c r="Y10" s="31">
        <f t="shared" si="9"/>
        <v>70226.549999999988</v>
      </c>
      <c r="Z10" s="31">
        <f t="shared" si="9"/>
        <v>69453.75</v>
      </c>
      <c r="AA10" s="31">
        <f t="shared" si="9"/>
        <v>73288.12</v>
      </c>
      <c r="AB10" s="31">
        <f t="shared" si="9"/>
        <v>82369.540000000008</v>
      </c>
      <c r="AC10" s="31">
        <f t="shared" si="9"/>
        <v>80543.415966999994</v>
      </c>
      <c r="AD10" s="32"/>
      <c r="AE10" s="33">
        <f t="shared" si="0"/>
        <v>6.7555875404804233</v>
      </c>
      <c r="AF10" s="33">
        <f t="shared" si="0"/>
        <v>23.711837387536839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8"/>
      <c r="AU10" s="34">
        <f t="shared" si="2"/>
        <v>24.729837090603766</v>
      </c>
      <c r="AV10" s="34">
        <f t="shared" si="2"/>
        <v>-22.04681875428447</v>
      </c>
      <c r="AW10" s="34">
        <f t="shared" si="2"/>
        <v>30.956778459681587</v>
      </c>
      <c r="AX10" s="34">
        <f t="shared" si="2"/>
        <v>25.669784022329821</v>
      </c>
      <c r="AY10" s="34">
        <f t="shared" si="2"/>
        <v>-1.5262087865953289</v>
      </c>
      <c r="AZ10" s="34">
        <f t="shared" si="2"/>
        <v>3.6884132237227085</v>
      </c>
      <c r="BA10" s="34">
        <f t="shared" si="2"/>
        <v>-1.3720282618193691</v>
      </c>
      <c r="BB10" s="34">
        <f t="shared" si="2"/>
        <v>-4.0115651038723161</v>
      </c>
      <c r="BC10" s="34">
        <f t="shared" si="2"/>
        <v>-1.1004385093671631</v>
      </c>
      <c r="BD10" s="34">
        <f t="shared" si="2"/>
        <v>5.5207530190954257</v>
      </c>
      <c r="BE10" s="34">
        <f t="shared" si="2"/>
        <v>12.39139440334942</v>
      </c>
      <c r="BF10" s="27">
        <f t="shared" si="2"/>
        <v>-2.2169894757212649</v>
      </c>
    </row>
    <row r="11" spans="1:58" ht="11.85" customHeight="1" x14ac:dyDescent="0.5">
      <c r="A11" s="21" t="s">
        <v>11</v>
      </c>
      <c r="B11" s="22">
        <v>2391.0419114766942</v>
      </c>
      <c r="C11" s="22">
        <v>2831.4496216646753</v>
      </c>
      <c r="D11" s="22">
        <v>3608.2238152130626</v>
      </c>
      <c r="E11" s="22">
        <v>4880.4173486088375</v>
      </c>
      <c r="F11" s="22">
        <v>4984.1461477362991</v>
      </c>
      <c r="G11" s="22">
        <v>4907.5</v>
      </c>
      <c r="H11" s="22">
        <v>4320.21</v>
      </c>
      <c r="I11" s="22">
        <v>4674.41</v>
      </c>
      <c r="J11" s="22">
        <v>5303.15</v>
      </c>
      <c r="K11" s="22">
        <v>5751.45</v>
      </c>
      <c r="L11" s="22">
        <v>5935.49</v>
      </c>
      <c r="M11" s="22">
        <v>6748.71</v>
      </c>
      <c r="N11" s="22">
        <v>7966.29</v>
      </c>
      <c r="O11" s="22">
        <v>9150.1</v>
      </c>
      <c r="P11" s="22">
        <v>10795.88</v>
      </c>
      <c r="Q11" s="22">
        <v>12753.7</v>
      </c>
      <c r="R11" s="24">
        <v>15881.12</v>
      </c>
      <c r="S11" s="22">
        <v>11648.171917</v>
      </c>
      <c r="T11" s="22">
        <v>16445.77</v>
      </c>
      <c r="U11" s="22">
        <v>18998.689999999999</v>
      </c>
      <c r="V11" s="22">
        <v>20927.91</v>
      </c>
      <c r="W11" s="22">
        <v>19826.09</v>
      </c>
      <c r="X11" s="22">
        <v>19380.189999999999</v>
      </c>
      <c r="Y11" s="22">
        <v>18425.52</v>
      </c>
      <c r="Z11" s="22">
        <v>17697.18</v>
      </c>
      <c r="AA11" s="22">
        <v>19971.400000000001</v>
      </c>
      <c r="AB11" s="22">
        <v>22406.32</v>
      </c>
      <c r="AC11" s="22">
        <v>21017.916945000001</v>
      </c>
      <c r="AD11" s="32"/>
      <c r="AE11" s="33">
        <f t="shared" si="0"/>
        <v>18.419071120170692</v>
      </c>
      <c r="AF11" s="33">
        <f t="shared" si="0"/>
        <v>27.433798843000545</v>
      </c>
      <c r="AG11" s="27">
        <f t="shared" ref="AG11:AS11" si="10">+(C11/C$30)*100</f>
        <v>7.5859824791820918</v>
      </c>
      <c r="AH11" s="27">
        <f t="shared" si="10"/>
        <v>7.942375777587694</v>
      </c>
      <c r="AI11" s="27">
        <f t="shared" si="10"/>
        <v>8.6035985644663011</v>
      </c>
      <c r="AJ11" s="27">
        <f t="shared" si="10"/>
        <v>8.9095778448542937</v>
      </c>
      <c r="AK11" s="27">
        <f t="shared" si="10"/>
        <v>8.412739364506038</v>
      </c>
      <c r="AL11" s="27">
        <f t="shared" si="10"/>
        <v>7.9284354011657534</v>
      </c>
      <c r="AM11" s="27">
        <f t="shared" si="10"/>
        <v>7.9954398859458351</v>
      </c>
      <c r="AN11" s="27">
        <f t="shared" si="10"/>
        <v>7.616815637772131</v>
      </c>
      <c r="AO11" s="27">
        <f t="shared" si="10"/>
        <v>8.8235118143117486</v>
      </c>
      <c r="AP11" s="27">
        <f t="shared" si="10"/>
        <v>8.7086395777707555</v>
      </c>
      <c r="AQ11" s="27">
        <f t="shared" si="10"/>
        <v>8.431671664167915</v>
      </c>
      <c r="AR11" s="27">
        <f t="shared" si="10"/>
        <v>8.2549798534426557</v>
      </c>
      <c r="AS11" s="27">
        <f t="shared" si="10"/>
        <v>8.2479655691313489</v>
      </c>
      <c r="AT11" s="28"/>
      <c r="AU11" s="27">
        <f t="shared" si="2"/>
        <v>24.521668221770931</v>
      </c>
      <c r="AV11" s="27">
        <f t="shared" si="2"/>
        <v>-26.653964474797753</v>
      </c>
      <c r="AW11" s="27">
        <f t="shared" si="2"/>
        <v>41.187562453453452</v>
      </c>
      <c r="AX11" s="27">
        <f t="shared" si="2"/>
        <v>15.523262212714872</v>
      </c>
      <c r="AY11" s="27">
        <f t="shared" si="2"/>
        <v>10.154489599019723</v>
      </c>
      <c r="AZ11" s="27">
        <f t="shared" si="2"/>
        <v>-5.2648353323384907</v>
      </c>
      <c r="BA11" s="27">
        <f t="shared" si="2"/>
        <v>-2.2490566722939365</v>
      </c>
      <c r="BB11" s="27">
        <f t="shared" si="2"/>
        <v>-4.9260094973269002</v>
      </c>
      <c r="BC11" s="27">
        <f t="shared" si="2"/>
        <v>-3.952887082698342</v>
      </c>
      <c r="BD11" s="27">
        <f t="shared" si="2"/>
        <v>12.850747972275812</v>
      </c>
      <c r="BE11" s="27">
        <f t="shared" si="2"/>
        <v>12.192034609491564</v>
      </c>
      <c r="BF11" s="27">
        <f t="shared" si="2"/>
        <v>-6.1964796316396402</v>
      </c>
    </row>
    <row r="12" spans="1:58" ht="12.75" hidden="1" customHeight="1" x14ac:dyDescent="0.5">
      <c r="A12" s="30" t="s">
        <v>12</v>
      </c>
      <c r="B12" s="31">
        <f t="shared" ref="B12:S12" si="11">+B8+B9+B11</f>
        <v>12615.181386557122</v>
      </c>
      <c r="C12" s="31">
        <f t="shared" si="11"/>
        <v>13746.289789244978</v>
      </c>
      <c r="D12" s="31">
        <f t="shared" si="11"/>
        <v>17111.173134439559</v>
      </c>
      <c r="E12" s="31">
        <f t="shared" si="11"/>
        <v>22125.759040350476</v>
      </c>
      <c r="F12" s="31">
        <f t="shared" si="11"/>
        <v>23371.808757177052</v>
      </c>
      <c r="G12" s="31">
        <f t="shared" si="11"/>
        <v>23326.2</v>
      </c>
      <c r="H12" s="31">
        <f t="shared" si="11"/>
        <v>22295.17</v>
      </c>
      <c r="I12" s="31">
        <f t="shared" si="11"/>
        <v>22286.2</v>
      </c>
      <c r="J12" s="31">
        <f t="shared" si="11"/>
        <v>27100.309999999998</v>
      </c>
      <c r="K12" s="31">
        <f t="shared" si="11"/>
        <v>27160.58</v>
      </c>
      <c r="L12" s="31">
        <f t="shared" si="11"/>
        <v>26255.78</v>
      </c>
      <c r="M12" s="31">
        <f t="shared" si="11"/>
        <v>31501.019999999997</v>
      </c>
      <c r="N12" s="31">
        <f t="shared" si="11"/>
        <v>37604.479999999996</v>
      </c>
      <c r="O12" s="31">
        <f t="shared" si="11"/>
        <v>42643.359999999993</v>
      </c>
      <c r="P12" s="31">
        <f t="shared" si="11"/>
        <v>49425.39</v>
      </c>
      <c r="Q12" s="31">
        <f t="shared" si="11"/>
        <v>58155.009999999995</v>
      </c>
      <c r="R12" s="31">
        <f t="shared" si="11"/>
        <v>72510.099999999991</v>
      </c>
      <c r="S12" s="31">
        <f t="shared" si="11"/>
        <v>55792.263333999996</v>
      </c>
      <c r="T12" s="31">
        <v>74255.45</v>
      </c>
      <c r="U12" s="31">
        <f t="shared" ref="U12:AC12" si="12">+U8+U9+U11</f>
        <v>91647.99</v>
      </c>
      <c r="V12" s="31">
        <f t="shared" si="12"/>
        <v>92467.180000000008</v>
      </c>
      <c r="W12" s="31">
        <f t="shared" si="12"/>
        <v>94005.319999999992</v>
      </c>
      <c r="X12" s="31">
        <f t="shared" si="12"/>
        <v>92541.66</v>
      </c>
      <c r="Y12" s="31">
        <f t="shared" si="12"/>
        <v>88652.069999999992</v>
      </c>
      <c r="Z12" s="31">
        <f t="shared" si="12"/>
        <v>87150.93</v>
      </c>
      <c r="AA12" s="31">
        <f t="shared" si="12"/>
        <v>93259.51999999999</v>
      </c>
      <c r="AB12" s="31">
        <f t="shared" si="12"/>
        <v>104775.86000000002</v>
      </c>
      <c r="AC12" s="31">
        <f t="shared" si="12"/>
        <v>101561.332912</v>
      </c>
      <c r="AD12" s="32"/>
      <c r="AE12" s="33">
        <f t="shared" si="0"/>
        <v>8.9662476347203146</v>
      </c>
      <c r="AF12" s="33">
        <f t="shared" si="0"/>
        <v>24.478483989383438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8"/>
      <c r="AU12" s="34">
        <f t="shared" si="2"/>
        <v>24.684184561226964</v>
      </c>
      <c r="AV12" s="34">
        <f t="shared" si="2"/>
        <v>-23.055873134914997</v>
      </c>
      <c r="AW12" s="34">
        <f t="shared" si="2"/>
        <v>33.092736452490314</v>
      </c>
      <c r="AX12" s="34">
        <f t="shared" si="2"/>
        <v>23.422577063367079</v>
      </c>
      <c r="AY12" s="34">
        <f t="shared" si="2"/>
        <v>0.89384393482061508</v>
      </c>
      <c r="AZ12" s="34">
        <f t="shared" si="2"/>
        <v>1.6634442620613976</v>
      </c>
      <c r="BA12" s="34">
        <f t="shared" si="2"/>
        <v>-1.5569969869790201</v>
      </c>
      <c r="BB12" s="34">
        <f t="shared" si="2"/>
        <v>-4.2030691906758673</v>
      </c>
      <c r="BC12" s="34">
        <f t="shared" si="2"/>
        <v>-1.6932937944934667</v>
      </c>
      <c r="BD12" s="34">
        <f t="shared" si="2"/>
        <v>7.0092080486117592</v>
      </c>
      <c r="BE12" s="34">
        <f t="shared" si="2"/>
        <v>12.348701773288152</v>
      </c>
      <c r="BF12" s="27">
        <f t="shared" si="2"/>
        <v>-3.0680035344019307</v>
      </c>
    </row>
    <row r="13" spans="1:58" ht="11.85" customHeight="1" x14ac:dyDescent="0.5">
      <c r="A13" s="21" t="s">
        <v>13</v>
      </c>
      <c r="B13" s="22">
        <v>2894.7617172115006</v>
      </c>
      <c r="C13" s="22">
        <v>3088.9796731765646</v>
      </c>
      <c r="D13" s="22">
        <v>3848.2755874153722</v>
      </c>
      <c r="E13" s="22">
        <v>5025.3657539844708</v>
      </c>
      <c r="F13" s="22">
        <v>4412.6049089469516</v>
      </c>
      <c r="G13" s="22">
        <v>4763.72</v>
      </c>
      <c r="H13" s="22">
        <v>4622.34</v>
      </c>
      <c r="I13" s="22">
        <v>4810.3999999999996</v>
      </c>
      <c r="J13" s="22">
        <v>5574.4</v>
      </c>
      <c r="K13" s="22">
        <v>5559.22</v>
      </c>
      <c r="L13" s="22">
        <v>5834.09</v>
      </c>
      <c r="M13" s="22">
        <v>6587.95</v>
      </c>
      <c r="N13" s="22">
        <v>8291.48</v>
      </c>
      <c r="O13" s="22">
        <v>9284.93</v>
      </c>
      <c r="P13" s="22">
        <v>10916.68</v>
      </c>
      <c r="Q13" s="22">
        <v>12791.49</v>
      </c>
      <c r="R13" s="24">
        <v>16651</v>
      </c>
      <c r="S13" s="22">
        <v>12330.989761000001</v>
      </c>
      <c r="T13" s="22">
        <v>17943.91</v>
      </c>
      <c r="U13" s="22">
        <v>20237.810000000001</v>
      </c>
      <c r="V13" s="36">
        <v>19759.2</v>
      </c>
      <c r="W13" s="36">
        <v>19097.810000000001</v>
      </c>
      <c r="X13" s="36">
        <v>19707.73</v>
      </c>
      <c r="Y13" s="36">
        <v>18151.84</v>
      </c>
      <c r="Z13" s="36">
        <v>18152.04</v>
      </c>
      <c r="AA13" s="36">
        <v>20131.96</v>
      </c>
      <c r="AB13" s="36">
        <v>21878.99</v>
      </c>
      <c r="AC13" s="36">
        <v>21409.316093000001</v>
      </c>
      <c r="AD13" s="25"/>
      <c r="AE13" s="26">
        <f t="shared" si="0"/>
        <v>6.7092899153078589</v>
      </c>
      <c r="AF13" s="26">
        <f t="shared" si="0"/>
        <v>24.580799959035748</v>
      </c>
      <c r="AG13" s="27">
        <f t="shared" ref="AG13:AS16" si="13">+(C13/C$30)*100</f>
        <v>8.2759535963384963</v>
      </c>
      <c r="AH13" s="27">
        <f t="shared" si="13"/>
        <v>8.4707746459916056</v>
      </c>
      <c r="AI13" s="27">
        <f t="shared" si="13"/>
        <v>8.8591254596747522</v>
      </c>
      <c r="AJ13" s="27">
        <f t="shared" si="13"/>
        <v>7.887900107565045</v>
      </c>
      <c r="AK13" s="27">
        <f t="shared" si="13"/>
        <v>8.1662628151777295</v>
      </c>
      <c r="AL13" s="27">
        <f t="shared" si="13"/>
        <v>8.4829033987293467</v>
      </c>
      <c r="AM13" s="27">
        <f t="shared" si="13"/>
        <v>8.2280467539975817</v>
      </c>
      <c r="AN13" s="27">
        <f t="shared" si="13"/>
        <v>8.0064069640113846</v>
      </c>
      <c r="AO13" s="27">
        <f t="shared" si="13"/>
        <v>8.5286046733185827</v>
      </c>
      <c r="AP13" s="27">
        <f t="shared" si="13"/>
        <v>8.5598639833066166</v>
      </c>
      <c r="AQ13" s="27">
        <f t="shared" si="13"/>
        <v>8.2308220889555219</v>
      </c>
      <c r="AR13" s="27">
        <f t="shared" si="13"/>
        <v>8.5919543922230677</v>
      </c>
      <c r="AS13" s="27">
        <f t="shared" si="13"/>
        <v>8.369502295253028</v>
      </c>
      <c r="AT13" s="28"/>
      <c r="AU13" s="27">
        <f t="shared" si="2"/>
        <v>30.172481860987265</v>
      </c>
      <c r="AV13" s="27">
        <f t="shared" si="2"/>
        <v>-25.944449216263287</v>
      </c>
      <c r="AW13" s="27">
        <f t="shared" si="2"/>
        <v>45.518813556656546</v>
      </c>
      <c r="AX13" s="27">
        <f t="shared" si="2"/>
        <v>12.783724394516028</v>
      </c>
      <c r="AY13" s="27">
        <f t="shared" si="2"/>
        <v>-2.364929802187099</v>
      </c>
      <c r="AZ13" s="27">
        <f t="shared" si="2"/>
        <v>-3.3472509008461881</v>
      </c>
      <c r="BA13" s="27">
        <f t="shared" si="2"/>
        <v>3.1936646139007374</v>
      </c>
      <c r="BB13" s="27">
        <f t="shared" si="2"/>
        <v>-7.8948209661894087</v>
      </c>
      <c r="BC13" s="27">
        <f t="shared" si="2"/>
        <v>1.1018166753418157E-3</v>
      </c>
      <c r="BD13" s="27">
        <f t="shared" si="2"/>
        <v>10.907424179320891</v>
      </c>
      <c r="BE13" s="27">
        <f t="shared" si="2"/>
        <v>8.6778932602687533</v>
      </c>
      <c r="BF13" s="27">
        <f t="shared" si="2"/>
        <v>-2.1466891616112038</v>
      </c>
    </row>
    <row r="14" spans="1:58" ht="11.85" customHeight="1" x14ac:dyDescent="0.5">
      <c r="A14" s="35" t="s">
        <v>14</v>
      </c>
      <c r="B14" s="31">
        <f t="shared" ref="B14:S14" si="14">+B9+B11+B13</f>
        <v>7865.881906574692</v>
      </c>
      <c r="C14" s="31">
        <f t="shared" si="14"/>
        <v>8651.9799277526326</v>
      </c>
      <c r="D14" s="31">
        <f t="shared" si="14"/>
        <v>10840.038170024061</v>
      </c>
      <c r="E14" s="31">
        <f t="shared" si="14"/>
        <v>13971.587980642089</v>
      </c>
      <c r="F14" s="31">
        <f t="shared" si="14"/>
        <v>13665.426474344349</v>
      </c>
      <c r="G14" s="31">
        <f t="shared" si="14"/>
        <v>14038.670000000002</v>
      </c>
      <c r="H14" s="31">
        <f t="shared" si="14"/>
        <v>13278.77</v>
      </c>
      <c r="I14" s="31">
        <f t="shared" si="14"/>
        <v>14023.789999999999</v>
      </c>
      <c r="J14" s="31">
        <f t="shared" si="14"/>
        <v>16126.35</v>
      </c>
      <c r="K14" s="31">
        <f t="shared" si="14"/>
        <v>16204.529999999999</v>
      </c>
      <c r="L14" s="31">
        <f t="shared" si="14"/>
        <v>16681.400000000001</v>
      </c>
      <c r="M14" s="31">
        <f t="shared" si="14"/>
        <v>19300.150000000001</v>
      </c>
      <c r="N14" s="31">
        <f t="shared" si="14"/>
        <v>23503.54</v>
      </c>
      <c r="O14" s="31">
        <f t="shared" si="14"/>
        <v>26695.7</v>
      </c>
      <c r="P14" s="31">
        <f t="shared" si="14"/>
        <v>30886.03</v>
      </c>
      <c r="Q14" s="31">
        <f t="shared" si="14"/>
        <v>36395.03</v>
      </c>
      <c r="R14" s="31">
        <f t="shared" si="14"/>
        <v>46638.82</v>
      </c>
      <c r="S14" s="31">
        <f t="shared" si="14"/>
        <v>34404.310958000002</v>
      </c>
      <c r="T14" s="31">
        <v>48357.210000000006</v>
      </c>
      <c r="U14" s="31">
        <f t="shared" ref="U14:AA14" si="15">+U9+U11+U13</f>
        <v>56493.009999999995</v>
      </c>
      <c r="V14" s="31">
        <f t="shared" si="15"/>
        <v>57586.64</v>
      </c>
      <c r="W14" s="31">
        <f t="shared" si="15"/>
        <v>56324.179999999993</v>
      </c>
      <c r="X14" s="31">
        <f t="shared" si="15"/>
        <v>56281.45</v>
      </c>
      <c r="Y14" s="31">
        <f t="shared" si="15"/>
        <v>53469.94</v>
      </c>
      <c r="Z14" s="31">
        <f t="shared" si="15"/>
        <v>51458.49</v>
      </c>
      <c r="AA14" s="31">
        <f t="shared" si="15"/>
        <v>56964.89</v>
      </c>
      <c r="AB14" s="31">
        <f>+AB9+AB11+AB13</f>
        <v>63367.8</v>
      </c>
      <c r="AC14" s="31">
        <f>+AC9+AC11+AC13</f>
        <v>60982.874872</v>
      </c>
      <c r="AD14" s="32"/>
      <c r="AE14" s="33">
        <f t="shared" si="0"/>
        <v>9.993768410391235</v>
      </c>
      <c r="AF14" s="33">
        <f t="shared" si="0"/>
        <v>25.289682367996203</v>
      </c>
      <c r="AG14" s="27">
        <f t="shared" si="13"/>
        <v>23.180270501715299</v>
      </c>
      <c r="AH14" s="27">
        <f t="shared" si="13"/>
        <v>23.860952368510784</v>
      </c>
      <c r="AI14" s="27">
        <f t="shared" si="13"/>
        <v>24.630257149592257</v>
      </c>
      <c r="AJ14" s="27">
        <f t="shared" si="13"/>
        <v>24.428092063793439</v>
      </c>
      <c r="AK14" s="27">
        <f t="shared" si="13"/>
        <v>24.06595450520836</v>
      </c>
      <c r="AL14" s="27">
        <f t="shared" si="13"/>
        <v>24.369155701213085</v>
      </c>
      <c r="AM14" s="27">
        <f t="shared" si="13"/>
        <v>23.987277521254732</v>
      </c>
      <c r="AN14" s="27">
        <f t="shared" si="13"/>
        <v>23.161976346169091</v>
      </c>
      <c r="AO14" s="27">
        <f t="shared" si="13"/>
        <v>24.859967816875596</v>
      </c>
      <c r="AP14" s="27">
        <f t="shared" si="13"/>
        <v>24.475199225780024</v>
      </c>
      <c r="AQ14" s="27">
        <f t="shared" si="13"/>
        <v>24.113130934532737</v>
      </c>
      <c r="AR14" s="27">
        <f t="shared" si="13"/>
        <v>24.355283222752824</v>
      </c>
      <c r="AS14" s="27">
        <f t="shared" si="13"/>
        <v>24.06369487151613</v>
      </c>
      <c r="AT14" s="28"/>
      <c r="AU14" s="34">
        <f t="shared" si="2"/>
        <v>28.146123248146804</v>
      </c>
      <c r="AV14" s="34">
        <f t="shared" si="2"/>
        <v>-26.232458372660371</v>
      </c>
      <c r="AW14" s="34">
        <f t="shared" si="2"/>
        <v>40.555670651370932</v>
      </c>
      <c r="AX14" s="34">
        <f t="shared" si="2"/>
        <v>16.82437841223674</v>
      </c>
      <c r="AY14" s="34">
        <f t="shared" si="2"/>
        <v>1.9358678179831612</v>
      </c>
      <c r="AZ14" s="34">
        <f t="shared" si="2"/>
        <v>-2.1922793203423718</v>
      </c>
      <c r="BA14" s="34">
        <f t="shared" si="2"/>
        <v>-7.5864397848302012E-2</v>
      </c>
      <c r="BB14" s="34">
        <f t="shared" si="2"/>
        <v>-4.9954469900828631</v>
      </c>
      <c r="BC14" s="34">
        <f t="shared" si="2"/>
        <v>-3.7618332842715096</v>
      </c>
      <c r="BD14" s="34">
        <f t="shared" si="2"/>
        <v>10.700663777736196</v>
      </c>
      <c r="BE14" s="34">
        <f t="shared" si="2"/>
        <v>11.240098945157273</v>
      </c>
      <c r="BF14" s="27">
        <f t="shared" si="2"/>
        <v>-3.7636230514551561</v>
      </c>
    </row>
    <row r="15" spans="1:58" ht="11.25" customHeight="1" x14ac:dyDescent="0.5">
      <c r="A15" s="35" t="s">
        <v>15</v>
      </c>
      <c r="B15" s="31">
        <f t="shared" ref="B15:J15" si="16">+B8+B9+B11+B13</f>
        <v>15509.943103768623</v>
      </c>
      <c r="C15" s="31">
        <f t="shared" si="16"/>
        <v>16835.269462421544</v>
      </c>
      <c r="D15" s="31">
        <f t="shared" si="16"/>
        <v>20959.448721854933</v>
      </c>
      <c r="E15" s="31">
        <f t="shared" si="16"/>
        <v>27151.124794334948</v>
      </c>
      <c r="F15" s="31">
        <f t="shared" si="16"/>
        <v>27784.413666124005</v>
      </c>
      <c r="G15" s="31">
        <f t="shared" si="16"/>
        <v>28089.920000000002</v>
      </c>
      <c r="H15" s="31">
        <f t="shared" si="16"/>
        <v>26917.51</v>
      </c>
      <c r="I15" s="31">
        <f t="shared" si="16"/>
        <v>27096.6</v>
      </c>
      <c r="J15" s="31">
        <f t="shared" si="16"/>
        <v>32674.71</v>
      </c>
      <c r="K15" s="31">
        <f t="shared" ref="K15:R15" si="17">+K14+K8</f>
        <v>32719.8</v>
      </c>
      <c r="L15" s="31">
        <f t="shared" si="17"/>
        <v>32089.870000000003</v>
      </c>
      <c r="M15" s="31">
        <f t="shared" si="17"/>
        <v>38088.97</v>
      </c>
      <c r="N15" s="31">
        <f t="shared" si="17"/>
        <v>45895.96</v>
      </c>
      <c r="O15" s="31">
        <f t="shared" si="17"/>
        <v>51928.289999999994</v>
      </c>
      <c r="P15" s="31">
        <f t="shared" si="17"/>
        <v>60342.07</v>
      </c>
      <c r="Q15" s="31">
        <f t="shared" si="17"/>
        <v>70946.5</v>
      </c>
      <c r="R15" s="31">
        <f t="shared" si="17"/>
        <v>89161.1</v>
      </c>
      <c r="S15" s="31">
        <f>+S8+S9+S11+S13</f>
        <v>68123.253094999993</v>
      </c>
      <c r="T15" s="31">
        <v>92199.360000000001</v>
      </c>
      <c r="U15" s="31">
        <f t="shared" ref="U15:AC15" si="18">+U8+U9+U11+U13</f>
        <v>111885.8</v>
      </c>
      <c r="V15" s="31">
        <f t="shared" si="18"/>
        <v>112226.38</v>
      </c>
      <c r="W15" s="31">
        <f t="shared" si="18"/>
        <v>113103.12999999999</v>
      </c>
      <c r="X15" s="31">
        <f t="shared" si="18"/>
        <v>112249.39</v>
      </c>
      <c r="Y15" s="31">
        <f t="shared" si="18"/>
        <v>106803.90999999999</v>
      </c>
      <c r="Z15" s="31">
        <f t="shared" si="18"/>
        <v>105302.97</v>
      </c>
      <c r="AA15" s="31">
        <f t="shared" si="18"/>
        <v>113391.47999999998</v>
      </c>
      <c r="AB15" s="31">
        <f t="shared" si="18"/>
        <v>126654.85000000002</v>
      </c>
      <c r="AC15" s="31">
        <f t="shared" si="18"/>
        <v>122970.649005</v>
      </c>
      <c r="AD15" s="32"/>
      <c r="AE15" s="33">
        <f t="shared" si="0"/>
        <v>8.545011092470677</v>
      </c>
      <c r="AF15" s="33">
        <f t="shared" si="0"/>
        <v>24.497257193530999</v>
      </c>
      <c r="AG15" s="27">
        <f t="shared" si="13"/>
        <v>45.104831884366796</v>
      </c>
      <c r="AH15" s="27">
        <f t="shared" si="13"/>
        <v>46.135668507642784</v>
      </c>
      <c r="AI15" s="27">
        <f t="shared" si="13"/>
        <v>47.864221770044409</v>
      </c>
      <c r="AJ15" s="27">
        <f t="shared" si="13"/>
        <v>49.666961821413771</v>
      </c>
      <c r="AK15" s="27">
        <f t="shared" si="13"/>
        <v>48.153474422786651</v>
      </c>
      <c r="AL15" s="27">
        <f t="shared" si="13"/>
        <v>49.398927180677141</v>
      </c>
      <c r="AM15" s="27">
        <f t="shared" si="13"/>
        <v>46.347931913015742</v>
      </c>
      <c r="AN15" s="27">
        <f t="shared" si="13"/>
        <v>46.930077800490174</v>
      </c>
      <c r="AO15" s="27">
        <f t="shared" si="13"/>
        <v>50.196653341664721</v>
      </c>
      <c r="AP15" s="27">
        <f t="shared" si="13"/>
        <v>47.082736543658307</v>
      </c>
      <c r="AQ15" s="27">
        <f t="shared" si="13"/>
        <v>47.587418790604694</v>
      </c>
      <c r="AR15" s="27">
        <f t="shared" si="13"/>
        <v>47.559180641730336</v>
      </c>
      <c r="AS15" s="27">
        <f t="shared" si="13"/>
        <v>46.808531926849724</v>
      </c>
      <c r="AT15" s="28"/>
      <c r="AU15" s="34">
        <f t="shared" si="2"/>
        <v>25.67371188148817</v>
      </c>
      <c r="AV15" s="34">
        <f t="shared" si="2"/>
        <v>-23.595320049887235</v>
      </c>
      <c r="AW15" s="34">
        <f t="shared" si="2"/>
        <v>35.341980617726996</v>
      </c>
      <c r="AX15" s="34">
        <f t="shared" si="2"/>
        <v>21.352035415430226</v>
      </c>
      <c r="AY15" s="34">
        <f t="shared" si="2"/>
        <v>0.30439966465807267</v>
      </c>
      <c r="AZ15" s="34">
        <f t="shared" si="2"/>
        <v>0.78123343192570971</v>
      </c>
      <c r="BA15" s="34">
        <f t="shared" si="2"/>
        <v>-0.75483322168006239</v>
      </c>
      <c r="BB15" s="34">
        <f t="shared" si="2"/>
        <v>-4.8512334899993732</v>
      </c>
      <c r="BC15" s="34">
        <f t="shared" si="2"/>
        <v>-1.4053230822729135</v>
      </c>
      <c r="BD15" s="34">
        <f t="shared" si="2"/>
        <v>7.6811793627473035</v>
      </c>
      <c r="BE15" s="34">
        <f t="shared" si="2"/>
        <v>11.696972294567498</v>
      </c>
      <c r="BF15" s="27">
        <f t="shared" si="2"/>
        <v>-2.9088510980827209</v>
      </c>
    </row>
    <row r="16" spans="1:58" ht="11.85" customHeight="1" x14ac:dyDescent="0.5">
      <c r="A16" s="21" t="s">
        <v>16</v>
      </c>
      <c r="B16" s="22">
        <v>2878.1435938119794</v>
      </c>
      <c r="C16" s="22">
        <v>3346.1400716275371</v>
      </c>
      <c r="D16" s="22">
        <v>3745.7801845166468</v>
      </c>
      <c r="E16" s="22">
        <v>4664.1092539747251</v>
      </c>
      <c r="F16" s="22">
        <v>4517.0555555555557</v>
      </c>
      <c r="G16" s="22">
        <v>4881.54</v>
      </c>
      <c r="H16" s="22">
        <v>4686.3</v>
      </c>
      <c r="I16" s="22">
        <v>5056.12</v>
      </c>
      <c r="J16" s="22">
        <v>6135.21</v>
      </c>
      <c r="K16" s="22">
        <v>5320.2</v>
      </c>
      <c r="L16" s="22">
        <v>5570.72</v>
      </c>
      <c r="M16" s="22">
        <v>6491.75</v>
      </c>
      <c r="N16" s="22">
        <v>8063.74</v>
      </c>
      <c r="O16" s="22">
        <v>9555.07</v>
      </c>
      <c r="P16" s="22">
        <v>11112.45</v>
      </c>
      <c r="Q16" s="22">
        <v>11974.89</v>
      </c>
      <c r="R16" s="24">
        <v>17369.63</v>
      </c>
      <c r="S16" s="22">
        <v>12905.142524000001</v>
      </c>
      <c r="T16" s="22">
        <v>15454.62</v>
      </c>
      <c r="U16" s="22">
        <v>20456.96</v>
      </c>
      <c r="V16" s="24">
        <v>19350.669999999998</v>
      </c>
      <c r="W16" s="22">
        <v>19058.330000000002</v>
      </c>
      <c r="X16" s="22">
        <v>18892.82</v>
      </c>
      <c r="Y16" s="22">
        <v>18206.22</v>
      </c>
      <c r="Z16" s="22">
        <v>17064.080000000002</v>
      </c>
      <c r="AA16" s="22">
        <v>18863.060000000001</v>
      </c>
      <c r="AB16" s="22">
        <v>20333.79</v>
      </c>
      <c r="AC16" s="22">
        <v>21204.979330999999</v>
      </c>
      <c r="AD16" s="25"/>
      <c r="AE16" s="26">
        <f t="shared" si="0"/>
        <v>16.260358893202962</v>
      </c>
      <c r="AF16" s="26">
        <f t="shared" si="0"/>
        <v>11.943316906477497</v>
      </c>
      <c r="AG16" s="27">
        <f t="shared" si="13"/>
        <v>8.9649343438898637</v>
      </c>
      <c r="AH16" s="27">
        <f t="shared" si="13"/>
        <v>8.2451630855710221</v>
      </c>
      <c r="AI16" s="27">
        <f t="shared" si="13"/>
        <v>8.2222729770128069</v>
      </c>
      <c r="AJ16" s="27">
        <f t="shared" si="13"/>
        <v>8.0746143690092822</v>
      </c>
      <c r="AK16" s="27">
        <f t="shared" si="13"/>
        <v>8.3682371303944603</v>
      </c>
      <c r="AL16" s="27">
        <f t="shared" si="13"/>
        <v>8.6002825835973429</v>
      </c>
      <c r="AM16" s="27">
        <f t="shared" si="13"/>
        <v>8.6483435377145899</v>
      </c>
      <c r="AN16" s="27">
        <f t="shared" si="13"/>
        <v>8.8118879286869056</v>
      </c>
      <c r="AO16" s="27">
        <f t="shared" si="13"/>
        <v>8.161915265628906</v>
      </c>
      <c r="AP16" s="27">
        <f t="shared" si="13"/>
        <v>8.1734435857324517</v>
      </c>
      <c r="AQ16" s="27">
        <f t="shared" si="13"/>
        <v>8.1106321839080451</v>
      </c>
      <c r="AR16" s="27">
        <f t="shared" si="13"/>
        <v>8.3559613375108963</v>
      </c>
      <c r="AS16" s="27">
        <f t="shared" si="13"/>
        <v>8.6130084229286972</v>
      </c>
      <c r="AT16" s="28"/>
      <c r="AU16" s="27">
        <f t="shared" si="2"/>
        <v>45.050434701279116</v>
      </c>
      <c r="AV16" s="27">
        <f t="shared" si="2"/>
        <v>-25.70283578867253</v>
      </c>
      <c r="AW16" s="27">
        <f t="shared" si="2"/>
        <v>19.755515843848116</v>
      </c>
      <c r="AX16" s="27">
        <f t="shared" si="2"/>
        <v>32.367926225297026</v>
      </c>
      <c r="AY16" s="27">
        <f t="shared" si="2"/>
        <v>-5.4078905174571474</v>
      </c>
      <c r="AZ16" s="27">
        <f t="shared" si="2"/>
        <v>-1.5107487234292005</v>
      </c>
      <c r="BA16" s="27">
        <f t="shared" si="2"/>
        <v>-0.86843915495220525</v>
      </c>
      <c r="BB16" s="27">
        <f t="shared" si="2"/>
        <v>-3.6341848384730202</v>
      </c>
      <c r="BC16" s="27">
        <f t="shared" si="2"/>
        <v>-6.273350536245303</v>
      </c>
      <c r="BD16" s="27">
        <f t="shared" si="2"/>
        <v>10.542496284593138</v>
      </c>
      <c r="BE16" s="27">
        <f t="shared" si="2"/>
        <v>7.7968791913931135</v>
      </c>
      <c r="BF16" s="27">
        <f t="shared" si="2"/>
        <v>4.2844414691014299</v>
      </c>
    </row>
    <row r="17" spans="1:58" ht="17.25" customHeight="1" x14ac:dyDescent="0.5">
      <c r="A17" s="37" t="s">
        <v>17</v>
      </c>
      <c r="B17" s="31">
        <f t="shared" ref="B17:S17" si="19">+B15+B16</f>
        <v>18388.086697580602</v>
      </c>
      <c r="C17" s="31">
        <f t="shared" si="19"/>
        <v>20181.409534049082</v>
      </c>
      <c r="D17" s="31">
        <f t="shared" si="19"/>
        <v>24705.22890637158</v>
      </c>
      <c r="E17" s="31">
        <f t="shared" si="19"/>
        <v>31815.234048309674</v>
      </c>
      <c r="F17" s="31">
        <f t="shared" si="19"/>
        <v>32301.469221679559</v>
      </c>
      <c r="G17" s="31">
        <f t="shared" si="19"/>
        <v>32971.46</v>
      </c>
      <c r="H17" s="31">
        <f t="shared" si="19"/>
        <v>31603.809999999998</v>
      </c>
      <c r="I17" s="31">
        <f t="shared" si="19"/>
        <v>32152.719999999998</v>
      </c>
      <c r="J17" s="31">
        <f t="shared" si="19"/>
        <v>38809.919999999998</v>
      </c>
      <c r="K17" s="31">
        <f t="shared" si="19"/>
        <v>38040</v>
      </c>
      <c r="L17" s="31">
        <f t="shared" si="19"/>
        <v>37660.590000000004</v>
      </c>
      <c r="M17" s="31">
        <f t="shared" si="19"/>
        <v>44580.72</v>
      </c>
      <c r="N17" s="31">
        <f t="shared" si="19"/>
        <v>53959.7</v>
      </c>
      <c r="O17" s="31">
        <f t="shared" si="19"/>
        <v>61483.359999999993</v>
      </c>
      <c r="P17" s="31">
        <f t="shared" si="19"/>
        <v>71454.52</v>
      </c>
      <c r="Q17" s="31">
        <f t="shared" si="19"/>
        <v>82921.39</v>
      </c>
      <c r="R17" s="31">
        <f t="shared" si="19"/>
        <v>106530.73000000001</v>
      </c>
      <c r="S17" s="31">
        <f t="shared" si="19"/>
        <v>81028.395618999988</v>
      </c>
      <c r="T17" s="31">
        <v>107653.98</v>
      </c>
      <c r="U17" s="31">
        <f>+U15+U16</f>
        <v>132342.76</v>
      </c>
      <c r="V17" s="31">
        <v>131584.26</v>
      </c>
      <c r="W17" s="31">
        <f t="shared" ref="W17:AC17" si="20">+W15+W16</f>
        <v>132161.46</v>
      </c>
      <c r="X17" s="31">
        <f t="shared" si="20"/>
        <v>131142.21</v>
      </c>
      <c r="Y17" s="31">
        <f t="shared" si="20"/>
        <v>125010.12999999999</v>
      </c>
      <c r="Z17" s="31">
        <f t="shared" si="20"/>
        <v>122367.05</v>
      </c>
      <c r="AA17" s="31">
        <f t="shared" si="20"/>
        <v>132254.53999999998</v>
      </c>
      <c r="AB17" s="31">
        <f t="shared" si="20"/>
        <v>146988.64000000001</v>
      </c>
      <c r="AC17" s="31">
        <f t="shared" si="20"/>
        <v>144175.62833599999</v>
      </c>
      <c r="AD17" s="32"/>
      <c r="AE17" s="33">
        <f t="shared" si="0"/>
        <v>9.7526342243341446</v>
      </c>
      <c r="AF17" s="33">
        <f t="shared" si="0"/>
        <v>22.415775095838232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34">
        <f t="shared" si="2"/>
        <v>28.471953979546182</v>
      </c>
      <c r="AV17" s="38">
        <f t="shared" si="2"/>
        <v>-23.938946425130116</v>
      </c>
      <c r="AW17" s="34">
        <f t="shared" si="2"/>
        <v>32.85957247159994</v>
      </c>
      <c r="AX17" s="34">
        <f t="shared" si="2"/>
        <v>22.933457731892503</v>
      </c>
      <c r="AY17" s="34">
        <f t="shared" si="2"/>
        <v>-0.57313297682471953</v>
      </c>
      <c r="AZ17" s="34">
        <f t="shared" si="2"/>
        <v>0.43865428889442448</v>
      </c>
      <c r="BA17" s="34">
        <f t="shared" si="2"/>
        <v>-0.77121575382111951</v>
      </c>
      <c r="BB17" s="34">
        <f t="shared" si="2"/>
        <v>-4.6759010695336052</v>
      </c>
      <c r="BC17" s="34">
        <f t="shared" si="2"/>
        <v>-2.1142926577230048</v>
      </c>
      <c r="BD17" s="34">
        <f t="shared" si="2"/>
        <v>8.080189887718948</v>
      </c>
      <c r="BE17" s="34">
        <f t="shared" si="2"/>
        <v>11.140713959611537</v>
      </c>
      <c r="BF17" s="27">
        <f t="shared" si="2"/>
        <v>-1.9137612702587181</v>
      </c>
    </row>
    <row r="18" spans="1:58" ht="10.5" customHeight="1" x14ac:dyDescent="0.5">
      <c r="A18" s="21" t="s">
        <v>18</v>
      </c>
      <c r="B18" s="22">
        <v>2731.218253968254</v>
      </c>
      <c r="C18" s="22">
        <v>3256.5369340746629</v>
      </c>
      <c r="D18" s="22">
        <v>3825.9163987138268</v>
      </c>
      <c r="E18" s="22">
        <v>4938.4902597402597</v>
      </c>
      <c r="F18" s="22">
        <v>4792.5674603174602</v>
      </c>
      <c r="G18" s="22">
        <v>4954.97</v>
      </c>
      <c r="H18" s="22">
        <v>4346.53</v>
      </c>
      <c r="I18" s="22">
        <v>4983.12</v>
      </c>
      <c r="J18" s="22">
        <v>6279.37</v>
      </c>
      <c r="K18" s="22">
        <v>5742.2</v>
      </c>
      <c r="L18" s="22">
        <v>6151.08</v>
      </c>
      <c r="M18" s="22">
        <v>6485.55</v>
      </c>
      <c r="N18" s="22">
        <v>8150.45</v>
      </c>
      <c r="O18" s="22">
        <v>10189.16</v>
      </c>
      <c r="P18" s="22">
        <v>11802.75</v>
      </c>
      <c r="Q18" s="22">
        <v>14041.18</v>
      </c>
      <c r="R18" s="24">
        <v>16269.18</v>
      </c>
      <c r="S18" s="22">
        <v>13280.88868</v>
      </c>
      <c r="T18" s="22">
        <v>16314.75</v>
      </c>
      <c r="U18" s="22">
        <v>21225.05</v>
      </c>
      <c r="V18" s="24">
        <v>19695.990000000002</v>
      </c>
      <c r="W18" s="22">
        <v>20457.990000000002</v>
      </c>
      <c r="X18" s="22">
        <v>18935.87</v>
      </c>
      <c r="Y18" s="22">
        <v>17667.97</v>
      </c>
      <c r="Z18" s="22">
        <v>18744.78</v>
      </c>
      <c r="AA18" s="22">
        <v>21367.3</v>
      </c>
      <c r="AB18" s="22">
        <v>22827.25</v>
      </c>
      <c r="AC18" s="22"/>
      <c r="AD18" s="25"/>
      <c r="AE18" s="26">
        <f t="shared" si="0"/>
        <v>19.233859445072188</v>
      </c>
      <c r="AF18" s="26">
        <f t="shared" si="0"/>
        <v>17.484201044412593</v>
      </c>
      <c r="AG18" s="27">
        <f t="shared" ref="AG18:AS18" si="21">+(C18/C$30)*100</f>
        <v>8.7248707996350241</v>
      </c>
      <c r="AH18" s="27">
        <f t="shared" si="21"/>
        <v>8.421557887873405</v>
      </c>
      <c r="AI18" s="27">
        <f t="shared" si="21"/>
        <v>8.7059742383391736</v>
      </c>
      <c r="AJ18" s="27">
        <f t="shared" si="21"/>
        <v>8.5671149277609846</v>
      </c>
      <c r="AK18" s="27">
        <f t="shared" si="21"/>
        <v>8.4941153680991324</v>
      </c>
      <c r="AL18" s="27">
        <f t="shared" si="21"/>
        <v>7.9767377799294437</v>
      </c>
      <c r="AM18" s="27">
        <f t="shared" si="21"/>
        <v>8.5234791993972312</v>
      </c>
      <c r="AN18" s="27">
        <f t="shared" si="21"/>
        <v>9.0189422534450649</v>
      </c>
      <c r="AO18" s="27">
        <f t="shared" si="21"/>
        <v>8.8093210477602906</v>
      </c>
      <c r="AP18" s="27">
        <f t="shared" si="21"/>
        <v>9.024956445724639</v>
      </c>
      <c r="AQ18" s="27">
        <f t="shared" si="21"/>
        <v>8.1028860569715135</v>
      </c>
      <c r="AR18" s="27">
        <f t="shared" si="21"/>
        <v>8.4458136154334937</v>
      </c>
      <c r="AS18" s="27">
        <f t="shared" si="21"/>
        <v>9.1845816830821931</v>
      </c>
      <c r="AT18" s="28"/>
      <c r="AU18" s="27">
        <f t="shared" si="2"/>
        <v>15.867612266205544</v>
      </c>
      <c r="AV18" s="27">
        <f t="shared" si="2"/>
        <v>-18.367805384168101</v>
      </c>
      <c r="AW18" s="27">
        <f t="shared" si="2"/>
        <v>22.843812587396826</v>
      </c>
      <c r="AX18" s="27">
        <f t="shared" si="2"/>
        <v>30.097304586340567</v>
      </c>
      <c r="AY18" s="27">
        <f t="shared" si="2"/>
        <v>-7.2040348550415523</v>
      </c>
      <c r="AZ18" s="27">
        <f t="shared" si="2"/>
        <v>3.868807813163988</v>
      </c>
      <c r="BA18" s="27">
        <f t="shared" si="2"/>
        <v>-7.4402226220660168</v>
      </c>
      <c r="BB18" s="27">
        <f t="shared" si="2"/>
        <v>-6.6957578394866379</v>
      </c>
      <c r="BC18" s="27">
        <f t="shared" si="2"/>
        <v>6.0947013154312391</v>
      </c>
      <c r="BD18" s="27">
        <f t="shared" si="2"/>
        <v>13.990668335397904</v>
      </c>
      <c r="BE18" s="27">
        <f t="shared" si="2"/>
        <v>6.8326367861171189</v>
      </c>
      <c r="BF18" s="27"/>
    </row>
    <row r="19" spans="1:58" ht="16.5" hidden="1" customHeight="1" x14ac:dyDescent="0.5">
      <c r="A19" s="37" t="s">
        <v>19</v>
      </c>
      <c r="B19" s="31">
        <f t="shared" ref="B19:S19" si="22">B18+B17</f>
        <v>21119.304951548856</v>
      </c>
      <c r="C19" s="31">
        <f t="shared" si="22"/>
        <v>23437.946468123744</v>
      </c>
      <c r="D19" s="31">
        <f t="shared" si="22"/>
        <v>28531.145305085407</v>
      </c>
      <c r="E19" s="31">
        <f t="shared" si="22"/>
        <v>36753.724308049932</v>
      </c>
      <c r="F19" s="31">
        <f t="shared" si="22"/>
        <v>37094.036681997022</v>
      </c>
      <c r="G19" s="31">
        <f t="shared" si="22"/>
        <v>37926.43</v>
      </c>
      <c r="H19" s="31">
        <f t="shared" si="22"/>
        <v>35950.339999999997</v>
      </c>
      <c r="I19" s="31">
        <f t="shared" si="22"/>
        <v>37135.839999999997</v>
      </c>
      <c r="J19" s="31">
        <f t="shared" si="22"/>
        <v>45089.29</v>
      </c>
      <c r="K19" s="31">
        <f t="shared" si="22"/>
        <v>43782.2</v>
      </c>
      <c r="L19" s="31">
        <f t="shared" si="22"/>
        <v>43811.670000000006</v>
      </c>
      <c r="M19" s="31">
        <f t="shared" si="22"/>
        <v>51066.270000000004</v>
      </c>
      <c r="N19" s="31">
        <f t="shared" si="22"/>
        <v>62110.149999999994</v>
      </c>
      <c r="O19" s="31">
        <f t="shared" si="22"/>
        <v>71672.51999999999</v>
      </c>
      <c r="P19" s="31">
        <f t="shared" si="22"/>
        <v>83257.27</v>
      </c>
      <c r="Q19" s="31">
        <f t="shared" si="22"/>
        <v>96962.57</v>
      </c>
      <c r="R19" s="31">
        <f t="shared" si="22"/>
        <v>122799.91</v>
      </c>
      <c r="S19" s="31">
        <f t="shared" si="22"/>
        <v>94309.284298999992</v>
      </c>
      <c r="T19" s="31">
        <v>123968.73</v>
      </c>
      <c r="U19" s="31">
        <f>U18+U17</f>
        <v>153567.81</v>
      </c>
      <c r="V19" s="31">
        <v>151280.25</v>
      </c>
      <c r="W19" s="31">
        <f t="shared" ref="W19:AB19" si="23">W18+W17</f>
        <v>152619.44999999998</v>
      </c>
      <c r="X19" s="31">
        <f t="shared" si="23"/>
        <v>150078.07999999999</v>
      </c>
      <c r="Y19" s="31">
        <f t="shared" si="23"/>
        <v>142678.09999999998</v>
      </c>
      <c r="Z19" s="31">
        <f t="shared" si="23"/>
        <v>141111.83000000002</v>
      </c>
      <c r="AA19" s="31">
        <f t="shared" si="23"/>
        <v>153621.83999999997</v>
      </c>
      <c r="AB19" s="31">
        <f t="shared" si="23"/>
        <v>169815.89</v>
      </c>
      <c r="AC19" s="31"/>
      <c r="AD19" s="32"/>
      <c r="AE19" s="33"/>
      <c r="AF19" s="33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34">
        <f t="shared" si="2"/>
        <v>26.646715325305426</v>
      </c>
      <c r="AV19" s="38">
        <f t="shared" si="2"/>
        <v>-23.200852265282613</v>
      </c>
      <c r="AW19" s="34">
        <f t="shared" si="2"/>
        <v>31.449126055253608</v>
      </c>
      <c r="AX19" s="34">
        <f t="shared" si="2"/>
        <v>23.876246856767835</v>
      </c>
      <c r="AY19" s="34">
        <f t="shared" si="2"/>
        <v>-1.4896090528347061</v>
      </c>
      <c r="AZ19" s="34">
        <f t="shared" si="2"/>
        <v>0.88524443871556002</v>
      </c>
      <c r="BA19" s="34">
        <f t="shared" si="2"/>
        <v>-1.6651678406651271</v>
      </c>
      <c r="BB19" s="34">
        <f t="shared" si="2"/>
        <v>-4.9307533785080455</v>
      </c>
      <c r="BC19" s="34">
        <f t="shared" si="2"/>
        <v>-1.0977648286597308</v>
      </c>
      <c r="BD19" s="34">
        <f t="shared" si="2"/>
        <v>8.8653162530738516</v>
      </c>
      <c r="BE19" s="34">
        <f t="shared" si="2"/>
        <v>10.541502432206284</v>
      </c>
      <c r="BF19" s="34"/>
    </row>
    <row r="20" spans="1:58" ht="11.85" customHeight="1" x14ac:dyDescent="0.5">
      <c r="A20" s="21" t="s">
        <v>20</v>
      </c>
      <c r="B20" s="22">
        <v>2922.2049441786285</v>
      </c>
      <c r="C20" s="22">
        <v>3668.3213716108457</v>
      </c>
      <c r="D20" s="22">
        <v>4301.0781563126247</v>
      </c>
      <c r="E20" s="22">
        <v>5067.5953432356482</v>
      </c>
      <c r="F20" s="22">
        <v>4571.5693285657526</v>
      </c>
      <c r="G20" s="22">
        <v>5139.1000000000004</v>
      </c>
      <c r="H20" s="22">
        <v>4675.63</v>
      </c>
      <c r="I20" s="22">
        <v>5161.04</v>
      </c>
      <c r="J20" s="22">
        <v>6089.38</v>
      </c>
      <c r="K20" s="22">
        <v>5490.83</v>
      </c>
      <c r="L20" s="22">
        <v>6284.88</v>
      </c>
      <c r="M20" s="22">
        <v>7100.21</v>
      </c>
      <c r="N20" s="22">
        <v>8513.25</v>
      </c>
      <c r="O20" s="22">
        <v>10448.629999999999</v>
      </c>
      <c r="P20" s="22">
        <v>12025.57</v>
      </c>
      <c r="Q20" s="22">
        <v>13576.37</v>
      </c>
      <c r="R20" s="24">
        <v>16295.77</v>
      </c>
      <c r="S20" s="22">
        <v>14904.458542</v>
      </c>
      <c r="T20" s="22">
        <v>17939.330000000002</v>
      </c>
      <c r="U20" s="22">
        <v>20746.349999999999</v>
      </c>
      <c r="V20" s="24">
        <v>20645.77</v>
      </c>
      <c r="W20" s="22">
        <v>19295.91</v>
      </c>
      <c r="X20" s="22">
        <v>19904.68</v>
      </c>
      <c r="Y20" s="22">
        <v>18814.41</v>
      </c>
      <c r="Z20" s="22">
        <v>19437.98</v>
      </c>
      <c r="AA20" s="22">
        <v>21834.69</v>
      </c>
      <c r="AB20" s="22">
        <v>20769.419999999998</v>
      </c>
      <c r="AC20" s="22"/>
      <c r="AD20" s="25"/>
      <c r="AE20" s="26">
        <f t="shared" ref="AE20:AF30" si="24">((C20/B20)-1)*100</f>
        <v>25.532652284315915</v>
      </c>
      <c r="AF20" s="26">
        <f t="shared" si="24"/>
        <v>17.249218936996268</v>
      </c>
      <c r="AG20" s="27">
        <f t="shared" ref="AG20:AS21" si="25">+(C20/C$30)*100</f>
        <v>9.8281182331926757</v>
      </c>
      <c r="AH20" s="27">
        <f t="shared" si="25"/>
        <v>9.4674778272288975</v>
      </c>
      <c r="AI20" s="27">
        <f t="shared" si="25"/>
        <v>8.9335712309084361</v>
      </c>
      <c r="AJ20" s="27">
        <f t="shared" si="25"/>
        <v>8.1720622948634745</v>
      </c>
      <c r="AK20" s="27">
        <f t="shared" si="25"/>
        <v>8.8097623776124276</v>
      </c>
      <c r="AL20" s="27">
        <f t="shared" si="25"/>
        <v>8.580701034151728</v>
      </c>
      <c r="AM20" s="27">
        <f t="shared" si="25"/>
        <v>8.8278060908140041</v>
      </c>
      <c r="AN20" s="27">
        <f t="shared" si="25"/>
        <v>8.7460631527180759</v>
      </c>
      <c r="AO20" s="27">
        <f t="shared" si="25"/>
        <v>8.4236850490532618</v>
      </c>
      <c r="AP20" s="27">
        <f t="shared" si="25"/>
        <v>9.2212698041003982</v>
      </c>
      <c r="AQ20" s="27">
        <f t="shared" si="25"/>
        <v>8.8708270864567709</v>
      </c>
      <c r="AR20" s="27">
        <f t="shared" si="25"/>
        <v>8.8217611005023269</v>
      </c>
      <c r="AS20" s="27">
        <f t="shared" si="25"/>
        <v>9.4184697964604638</v>
      </c>
      <c r="AT20" s="28"/>
      <c r="AU20" s="27">
        <f t="shared" ref="AU20:BE37" si="26">((R20/Q20)-1)*100</f>
        <v>20.030391039725636</v>
      </c>
      <c r="AV20" s="27">
        <f t="shared" si="26"/>
        <v>-8.537868772080115</v>
      </c>
      <c r="AW20" s="27">
        <f t="shared" si="26"/>
        <v>20.362171825617747</v>
      </c>
      <c r="AX20" s="27">
        <f t="shared" si="26"/>
        <v>15.647295634786795</v>
      </c>
      <c r="AY20" s="27">
        <f t="shared" si="26"/>
        <v>-0.48480817107586782</v>
      </c>
      <c r="AZ20" s="27">
        <f t="shared" si="26"/>
        <v>-6.5381916005070266</v>
      </c>
      <c r="BA20" s="27">
        <f t="shared" si="26"/>
        <v>3.1549172855802166</v>
      </c>
      <c r="BB20" s="27">
        <f t="shared" si="26"/>
        <v>-5.4774555531663882</v>
      </c>
      <c r="BC20" s="27">
        <f t="shared" si="26"/>
        <v>3.3143213101022084</v>
      </c>
      <c r="BD20" s="27">
        <f t="shared" si="26"/>
        <v>12.330036351513884</v>
      </c>
      <c r="BE20" s="27">
        <f t="shared" si="26"/>
        <v>-4.8787960809152819</v>
      </c>
      <c r="BF20" s="27"/>
    </row>
    <row r="21" spans="1:58" ht="18.75" customHeight="1" x14ac:dyDescent="0.5">
      <c r="A21" s="35" t="s">
        <v>21</v>
      </c>
      <c r="B21" s="31">
        <f t="shared" ref="B21:S21" si="27">+B16+B18+B20</f>
        <v>8531.5667919588632</v>
      </c>
      <c r="C21" s="31">
        <f t="shared" si="27"/>
        <v>10270.998377313046</v>
      </c>
      <c r="D21" s="31">
        <f t="shared" si="27"/>
        <v>11872.7747395431</v>
      </c>
      <c r="E21" s="31">
        <f t="shared" si="27"/>
        <v>14670.194856950631</v>
      </c>
      <c r="F21" s="31">
        <f t="shared" si="27"/>
        <v>13881.192344438768</v>
      </c>
      <c r="G21" s="31">
        <f t="shared" si="27"/>
        <v>14975.61</v>
      </c>
      <c r="H21" s="31">
        <f t="shared" si="27"/>
        <v>13708.46</v>
      </c>
      <c r="I21" s="31">
        <f t="shared" si="27"/>
        <v>15200.279999999999</v>
      </c>
      <c r="J21" s="31">
        <f t="shared" si="27"/>
        <v>18503.96</v>
      </c>
      <c r="K21" s="31">
        <f t="shared" si="27"/>
        <v>16553.23</v>
      </c>
      <c r="L21" s="31">
        <f t="shared" si="27"/>
        <v>18006.68</v>
      </c>
      <c r="M21" s="31">
        <f t="shared" si="27"/>
        <v>20077.509999999998</v>
      </c>
      <c r="N21" s="31">
        <f t="shared" si="27"/>
        <v>24727.439999999999</v>
      </c>
      <c r="O21" s="31">
        <f t="shared" si="27"/>
        <v>30192.86</v>
      </c>
      <c r="P21" s="31">
        <f t="shared" si="27"/>
        <v>34940.770000000004</v>
      </c>
      <c r="Q21" s="31">
        <f t="shared" si="27"/>
        <v>39592.44</v>
      </c>
      <c r="R21" s="31">
        <f t="shared" si="27"/>
        <v>49934.58</v>
      </c>
      <c r="S21" s="31">
        <f t="shared" si="27"/>
        <v>41090.489745999999</v>
      </c>
      <c r="T21" s="31">
        <v>49708.700000000004</v>
      </c>
      <c r="U21" s="31">
        <f t="shared" ref="U21:Z21" si="28">+U16+U18+U20</f>
        <v>62428.359999999993</v>
      </c>
      <c r="V21" s="31">
        <f t="shared" si="28"/>
        <v>59692.430000000008</v>
      </c>
      <c r="W21" s="31">
        <f t="shared" si="28"/>
        <v>58812.23000000001</v>
      </c>
      <c r="X21" s="31">
        <f t="shared" si="28"/>
        <v>57733.37</v>
      </c>
      <c r="Y21" s="31">
        <f t="shared" si="28"/>
        <v>54688.600000000006</v>
      </c>
      <c r="Z21" s="31">
        <f t="shared" si="28"/>
        <v>55246.84</v>
      </c>
      <c r="AA21" s="31">
        <f>+AA16+AA18+AA20</f>
        <v>62065.05</v>
      </c>
      <c r="AB21" s="31">
        <f>+AB16+AB18+AB20</f>
        <v>63930.46</v>
      </c>
      <c r="AC21" s="31"/>
      <c r="AD21" s="32"/>
      <c r="AE21" s="33">
        <f t="shared" si="24"/>
        <v>20.388184582855583</v>
      </c>
      <c r="AF21" s="33">
        <f t="shared" si="24"/>
        <v>15.595137915395995</v>
      </c>
      <c r="AG21" s="27">
        <f t="shared" si="25"/>
        <v>27.517923376717562</v>
      </c>
      <c r="AH21" s="27">
        <f t="shared" si="25"/>
        <v>26.134198800673332</v>
      </c>
      <c r="AI21" s="27">
        <f t="shared" si="25"/>
        <v>25.861818446260415</v>
      </c>
      <c r="AJ21" s="27">
        <f t="shared" si="25"/>
        <v>24.813791591633741</v>
      </c>
      <c r="AK21" s="27">
        <f t="shared" si="25"/>
        <v>25.672114876106022</v>
      </c>
      <c r="AL21" s="27">
        <f t="shared" si="25"/>
        <v>25.157721397678511</v>
      </c>
      <c r="AM21" s="27">
        <f t="shared" si="25"/>
        <v>25.999628827925825</v>
      </c>
      <c r="AN21" s="27">
        <f t="shared" si="25"/>
        <v>26.576893334850045</v>
      </c>
      <c r="AO21" s="27">
        <f t="shared" si="25"/>
        <v>25.394921362442457</v>
      </c>
      <c r="AP21" s="27">
        <f t="shared" si="25"/>
        <v>26.419669835557485</v>
      </c>
      <c r="AQ21" s="27">
        <f t="shared" si="25"/>
        <v>25.084345327336333</v>
      </c>
      <c r="AR21" s="27">
        <f t="shared" si="25"/>
        <v>25.623536053446717</v>
      </c>
      <c r="AS21" s="27">
        <f t="shared" si="25"/>
        <v>27.216059902471358</v>
      </c>
      <c r="AT21" s="28"/>
      <c r="AU21" s="34">
        <f t="shared" si="26"/>
        <v>26.121501983712037</v>
      </c>
      <c r="AV21" s="38">
        <f t="shared" si="26"/>
        <v>-17.711354043630688</v>
      </c>
      <c r="AW21" s="34">
        <f t="shared" si="26"/>
        <v>20.973734572825229</v>
      </c>
      <c r="AX21" s="34">
        <f t="shared" si="26"/>
        <v>25.588398006787514</v>
      </c>
      <c r="AY21" s="34">
        <f t="shared" si="26"/>
        <v>-4.3825114098784308</v>
      </c>
      <c r="AZ21" s="34">
        <f t="shared" si="26"/>
        <v>-1.4745588343446525</v>
      </c>
      <c r="BA21" s="34">
        <f t="shared" si="26"/>
        <v>-1.8344143726568563</v>
      </c>
      <c r="BB21" s="34">
        <f t="shared" si="26"/>
        <v>-5.2738476898195881</v>
      </c>
      <c r="BC21" s="34">
        <f t="shared" si="26"/>
        <v>1.0207611824036178</v>
      </c>
      <c r="BD21" s="34">
        <f t="shared" si="26"/>
        <v>12.341357442344236</v>
      </c>
      <c r="BE21" s="34">
        <f t="shared" si="26"/>
        <v>3.005572379302035</v>
      </c>
      <c r="BF21" s="34"/>
    </row>
    <row r="22" spans="1:58" ht="18.75" hidden="1" customHeight="1" x14ac:dyDescent="0.5">
      <c r="A22" s="37" t="s">
        <v>22</v>
      </c>
      <c r="B22" s="31">
        <f t="shared" ref="B22:S22" si="29">+B15+B16+B18+B20</f>
        <v>24041.509895727486</v>
      </c>
      <c r="C22" s="31">
        <f t="shared" si="29"/>
        <v>27106.267839734588</v>
      </c>
      <c r="D22" s="31">
        <f t="shared" si="29"/>
        <v>32832.223461398033</v>
      </c>
      <c r="E22" s="31">
        <f t="shared" si="29"/>
        <v>41821.319651285579</v>
      </c>
      <c r="F22" s="31">
        <f t="shared" si="29"/>
        <v>41665.606010562777</v>
      </c>
      <c r="G22" s="31">
        <f t="shared" si="29"/>
        <v>43065.53</v>
      </c>
      <c r="H22" s="31">
        <f t="shared" si="29"/>
        <v>40625.969999999994</v>
      </c>
      <c r="I22" s="31">
        <f t="shared" si="29"/>
        <v>42296.88</v>
      </c>
      <c r="J22" s="31">
        <f t="shared" si="29"/>
        <v>51178.67</v>
      </c>
      <c r="K22" s="31">
        <f t="shared" si="29"/>
        <v>49273.03</v>
      </c>
      <c r="L22" s="31">
        <f t="shared" si="29"/>
        <v>50096.55</v>
      </c>
      <c r="M22" s="31">
        <f t="shared" si="29"/>
        <v>58166.48</v>
      </c>
      <c r="N22" s="31">
        <f t="shared" si="29"/>
        <v>70623.399999999994</v>
      </c>
      <c r="O22" s="31">
        <f t="shared" si="29"/>
        <v>82121.149999999994</v>
      </c>
      <c r="P22" s="31">
        <f t="shared" si="29"/>
        <v>95282.84</v>
      </c>
      <c r="Q22" s="31">
        <f t="shared" si="29"/>
        <v>110538.94</v>
      </c>
      <c r="R22" s="31">
        <f t="shared" si="29"/>
        <v>139095.67999999999</v>
      </c>
      <c r="S22" s="31">
        <f t="shared" si="29"/>
        <v>109213.742841</v>
      </c>
      <c r="T22" s="31">
        <v>141908.06</v>
      </c>
      <c r="U22" s="31">
        <f>+U15+U16+U18+U20</f>
        <v>174314.16</v>
      </c>
      <c r="V22" s="31">
        <v>171926.01</v>
      </c>
      <c r="W22" s="31">
        <f>+W15+W16+W18+W20</f>
        <v>171915.36</v>
      </c>
      <c r="X22" s="31">
        <f>+X15+X16+X18+X20</f>
        <v>169982.75999999998</v>
      </c>
      <c r="Y22" s="31">
        <f>+Y15+Y16+Y18+Y20</f>
        <v>161492.50999999998</v>
      </c>
      <c r="Z22" s="31">
        <f>+Z15+Z16+Z18+Z20</f>
        <v>160549.81000000003</v>
      </c>
      <c r="AA22" s="31">
        <f>+AA15+AA16+AA18+AA20</f>
        <v>175456.52999999997</v>
      </c>
      <c r="AB22" s="31"/>
      <c r="AC22" s="31"/>
      <c r="AD22" s="32"/>
      <c r="AE22" s="33">
        <f t="shared" si="24"/>
        <v>12.747776480343909</v>
      </c>
      <c r="AF22" s="33">
        <f t="shared" si="24"/>
        <v>21.124101833266295</v>
      </c>
      <c r="AG22" s="27" t="e">
        <f>+(C22/#REF!)*100</f>
        <v>#REF!</v>
      </c>
      <c r="AH22" s="27" t="e">
        <f>+(D22/#REF!)*100</f>
        <v>#REF!</v>
      </c>
      <c r="AI22" s="27" t="e">
        <f>+(E22/#REF!)*100</f>
        <v>#REF!</v>
      </c>
      <c r="AJ22" s="27" t="e">
        <f>+(F22/#REF!)*100</f>
        <v>#REF!</v>
      </c>
      <c r="AK22" s="27" t="e">
        <f>+(G22/#REF!)*100</f>
        <v>#REF!</v>
      </c>
      <c r="AL22" s="27" t="e">
        <f>+(H22/#REF!)*100</f>
        <v>#REF!</v>
      </c>
      <c r="AM22" s="27" t="e">
        <f>+(I22/#REF!)*100</f>
        <v>#REF!</v>
      </c>
      <c r="AN22" s="27" t="e">
        <f>+(J22/#REF!)*100</f>
        <v>#REF!</v>
      </c>
      <c r="AO22" s="27" t="e">
        <f>+(K22/#REF!)*100</f>
        <v>#REF!</v>
      </c>
      <c r="AP22" s="27" t="e">
        <f>+(L22/#REF!)*100</f>
        <v>#REF!</v>
      </c>
      <c r="AQ22" s="27" t="e">
        <f>+(M22/#REF!)*100</f>
        <v>#REF!</v>
      </c>
      <c r="AR22" s="27" t="e">
        <f>+(N22/#REF!)*100</f>
        <v>#REF!</v>
      </c>
      <c r="AS22" s="27" t="e">
        <f>+(O22/#REF!)*100</f>
        <v>#REF!</v>
      </c>
      <c r="AT22" s="28"/>
      <c r="AU22" s="34">
        <f t="shared" si="26"/>
        <v>25.83409972992321</v>
      </c>
      <c r="AV22" s="38">
        <f t="shared" si="26"/>
        <v>-21.483008788626645</v>
      </c>
      <c r="AW22" s="34">
        <f t="shared" si="26"/>
        <v>29.936083416350236</v>
      </c>
      <c r="AX22" s="34">
        <f t="shared" si="26"/>
        <v>22.835982677798583</v>
      </c>
      <c r="AY22" s="34">
        <f t="shared" si="26"/>
        <v>-1.3700263937249768</v>
      </c>
      <c r="AZ22" s="34">
        <f t="shared" si="26"/>
        <v>-6.1945251914052868E-3</v>
      </c>
      <c r="BA22" s="34">
        <f t="shared" si="26"/>
        <v>-1.1241578413935804</v>
      </c>
      <c r="BB22" s="34">
        <f t="shared" si="26"/>
        <v>-4.994771234447537</v>
      </c>
      <c r="BC22" s="34">
        <f t="shared" si="26"/>
        <v>-0.58374224290647092</v>
      </c>
      <c r="BD22" s="34">
        <f t="shared" si="26"/>
        <v>9.2847945444469495</v>
      </c>
      <c r="BE22" s="34">
        <f t="shared" si="26"/>
        <v>-100</v>
      </c>
      <c r="BF22" s="34"/>
    </row>
    <row r="23" spans="1:58" ht="18.75" customHeight="1" x14ac:dyDescent="0.5">
      <c r="A23" s="21" t="s">
        <v>23</v>
      </c>
      <c r="B23" s="22">
        <v>2893.5153447588682</v>
      </c>
      <c r="C23" s="22">
        <v>3450.0477516912056</v>
      </c>
      <c r="D23" s="22">
        <v>4049.158953722334</v>
      </c>
      <c r="E23" s="22">
        <v>4852.7606871753896</v>
      </c>
      <c r="F23" s="22">
        <v>4694.770750988142</v>
      </c>
      <c r="G23" s="22">
        <v>5307.77</v>
      </c>
      <c r="H23" s="22">
        <v>4632.58</v>
      </c>
      <c r="I23" s="22">
        <v>5477.32</v>
      </c>
      <c r="J23" s="22">
        <v>6309.06</v>
      </c>
      <c r="K23" s="22">
        <v>5435.98</v>
      </c>
      <c r="L23" s="22">
        <v>6315</v>
      </c>
      <c r="M23" s="22">
        <v>7415.55</v>
      </c>
      <c r="N23" s="22">
        <v>8831.27</v>
      </c>
      <c r="O23" s="22">
        <v>9573.89</v>
      </c>
      <c r="P23" s="22">
        <v>11458.18</v>
      </c>
      <c r="Q23" s="22">
        <v>14818.87</v>
      </c>
      <c r="R23" s="24">
        <v>15267.03</v>
      </c>
      <c r="S23" s="22">
        <v>14811.365400000001</v>
      </c>
      <c r="T23" s="22">
        <v>16972.05</v>
      </c>
      <c r="U23" s="22">
        <v>16894.28</v>
      </c>
      <c r="V23" s="24">
        <v>19521.72</v>
      </c>
      <c r="W23" s="22">
        <v>19392.77</v>
      </c>
      <c r="X23" s="22">
        <v>20205.169999999998</v>
      </c>
      <c r="Y23" s="22">
        <v>18566.27</v>
      </c>
      <c r="Z23" s="22">
        <v>17756.88</v>
      </c>
      <c r="AA23" s="22">
        <v>20015.830000000002</v>
      </c>
      <c r="AB23" s="22">
        <v>21744.14</v>
      </c>
      <c r="AC23" s="22"/>
      <c r="AD23" s="25"/>
      <c r="AE23" s="26">
        <f t="shared" si="24"/>
        <v>19.233781080180034</v>
      </c>
      <c r="AF23" s="26">
        <f t="shared" si="24"/>
        <v>17.365301733503415</v>
      </c>
      <c r="AG23" s="27">
        <f t="shared" ref="AG23:AS23" si="30">+(C23/C$30)*100</f>
        <v>9.243322429760882</v>
      </c>
      <c r="AH23" s="27">
        <f t="shared" si="30"/>
        <v>8.9129565239421211</v>
      </c>
      <c r="AI23" s="27">
        <f t="shared" si="30"/>
        <v>8.5548431413927872</v>
      </c>
      <c r="AJ23" s="27">
        <f t="shared" si="30"/>
        <v>8.3922951353807207</v>
      </c>
      <c r="AK23" s="27">
        <f t="shared" si="30"/>
        <v>9.0989069010176724</v>
      </c>
      <c r="AL23" s="27">
        <f t="shared" si="30"/>
        <v>8.5016958135674994</v>
      </c>
      <c r="AM23" s="27">
        <f t="shared" si="30"/>
        <v>9.3687936651018706</v>
      </c>
      <c r="AN23" s="27">
        <f t="shared" si="30"/>
        <v>9.0615854478267899</v>
      </c>
      <c r="AO23" s="27">
        <f t="shared" si="30"/>
        <v>8.3395376387454263</v>
      </c>
      <c r="AP23" s="27">
        <f t="shared" si="30"/>
        <v>9.2654623179589759</v>
      </c>
      <c r="AQ23" s="27">
        <f t="shared" si="30"/>
        <v>9.2648050974512746</v>
      </c>
      <c r="AR23" s="27">
        <f t="shared" si="30"/>
        <v>9.1513058061296455</v>
      </c>
      <c r="AS23" s="27">
        <f t="shared" si="30"/>
        <v>8.6299729055038661</v>
      </c>
      <c r="AT23" s="28"/>
      <c r="AU23" s="27">
        <f t="shared" si="26"/>
        <v>3.024252186570231</v>
      </c>
      <c r="AV23" s="39">
        <f t="shared" si="26"/>
        <v>-2.9846315884621943</v>
      </c>
      <c r="AW23" s="27">
        <f t="shared" si="26"/>
        <v>14.588017658385489</v>
      </c>
      <c r="AX23" s="27">
        <f t="shared" si="26"/>
        <v>-0.45822396233807794</v>
      </c>
      <c r="AY23" s="27">
        <f t="shared" si="26"/>
        <v>15.552246085657417</v>
      </c>
      <c r="AZ23" s="27">
        <f t="shared" si="26"/>
        <v>-0.66054630432155204</v>
      </c>
      <c r="BA23" s="27">
        <f t="shared" si="26"/>
        <v>4.1891900950715044</v>
      </c>
      <c r="BB23" s="27">
        <f t="shared" si="26"/>
        <v>-8.1112903281684741</v>
      </c>
      <c r="BC23" s="27">
        <f t="shared" si="26"/>
        <v>-4.3594647713299466</v>
      </c>
      <c r="BD23" s="27">
        <f t="shared" si="26"/>
        <v>12.721547929591237</v>
      </c>
      <c r="BE23" s="27">
        <f t="shared" si="26"/>
        <v>8.6347156225847108</v>
      </c>
      <c r="BF23" s="27"/>
    </row>
    <row r="24" spans="1:58" ht="14.25" hidden="1" customHeight="1" x14ac:dyDescent="0.5">
      <c r="A24" s="37" t="s">
        <v>24</v>
      </c>
      <c r="B24" s="31">
        <f t="shared" ref="B24:S24" si="31">+B15+B21+B23</f>
        <v>26935.025240486353</v>
      </c>
      <c r="C24" s="31">
        <f t="shared" si="31"/>
        <v>30556.315591425795</v>
      </c>
      <c r="D24" s="31">
        <f t="shared" si="31"/>
        <v>36881.382415120366</v>
      </c>
      <c r="E24" s="31">
        <f t="shared" si="31"/>
        <v>46674.080338460968</v>
      </c>
      <c r="F24" s="31">
        <f t="shared" si="31"/>
        <v>46360.376761550913</v>
      </c>
      <c r="G24" s="31">
        <f t="shared" si="31"/>
        <v>48373.3</v>
      </c>
      <c r="H24" s="31">
        <f t="shared" si="31"/>
        <v>45258.55</v>
      </c>
      <c r="I24" s="31">
        <f t="shared" si="31"/>
        <v>47774.2</v>
      </c>
      <c r="J24" s="31">
        <f t="shared" si="31"/>
        <v>57487.729999999996</v>
      </c>
      <c r="K24" s="31">
        <f t="shared" si="31"/>
        <v>54709.009999999995</v>
      </c>
      <c r="L24" s="31">
        <f t="shared" si="31"/>
        <v>56411.55</v>
      </c>
      <c r="M24" s="31">
        <f t="shared" si="31"/>
        <v>65582.03</v>
      </c>
      <c r="N24" s="31">
        <f t="shared" si="31"/>
        <v>79454.67</v>
      </c>
      <c r="O24" s="31">
        <f t="shared" si="31"/>
        <v>91695.039999999994</v>
      </c>
      <c r="P24" s="31">
        <f t="shared" si="31"/>
        <v>106741.01999999999</v>
      </c>
      <c r="Q24" s="31">
        <f t="shared" si="31"/>
        <v>125357.81</v>
      </c>
      <c r="R24" s="31">
        <f t="shared" si="31"/>
        <v>154362.71</v>
      </c>
      <c r="S24" s="31">
        <f t="shared" si="31"/>
        <v>124025.10824099999</v>
      </c>
      <c r="T24" s="31">
        <v>158880.10999999999</v>
      </c>
      <c r="U24" s="31">
        <f>+U15+U21+U23</f>
        <v>191208.44</v>
      </c>
      <c r="V24" s="31">
        <v>191449.53</v>
      </c>
      <c r="W24" s="31">
        <f t="shared" ref="W24:AB24" si="32">+W15+W21+W23</f>
        <v>191308.12999999998</v>
      </c>
      <c r="X24" s="31">
        <f t="shared" si="32"/>
        <v>190187.93</v>
      </c>
      <c r="Y24" s="31">
        <f t="shared" si="32"/>
        <v>180058.78</v>
      </c>
      <c r="Z24" s="31">
        <f t="shared" si="32"/>
        <v>178306.69</v>
      </c>
      <c r="AA24" s="31">
        <f t="shared" si="32"/>
        <v>195472.36</v>
      </c>
      <c r="AB24" s="31">
        <f t="shared" si="32"/>
        <v>212329.45</v>
      </c>
      <c r="AC24" s="31"/>
      <c r="AD24" s="32"/>
      <c r="AE24" s="33">
        <f t="shared" si="24"/>
        <v>13.444540402717852</v>
      </c>
      <c r="AF24" s="33">
        <f t="shared" si="24"/>
        <v>20.699703813340008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8"/>
      <c r="AU24" s="34">
        <f t="shared" si="26"/>
        <v>23.13768882848224</v>
      </c>
      <c r="AV24" s="38">
        <f t="shared" si="26"/>
        <v>-19.653452416713858</v>
      </c>
      <c r="AW24" s="34">
        <f t="shared" si="26"/>
        <v>28.103181890614692</v>
      </c>
      <c r="AX24" s="34">
        <f t="shared" si="26"/>
        <v>20.347625640490818</v>
      </c>
      <c r="AY24" s="34">
        <f t="shared" si="26"/>
        <v>0.12608753044582865</v>
      </c>
      <c r="AZ24" s="34">
        <f t="shared" si="26"/>
        <v>-7.3857585338565901E-2</v>
      </c>
      <c r="BA24" s="34">
        <f t="shared" si="26"/>
        <v>-0.58554751436856733</v>
      </c>
      <c r="BB24" s="34">
        <f t="shared" si="26"/>
        <v>-5.3258637390921626</v>
      </c>
      <c r="BC24" s="34">
        <f t="shared" si="26"/>
        <v>-0.97306557336442889</v>
      </c>
      <c r="BD24" s="34">
        <f t="shared" si="26"/>
        <v>9.6270476447069875</v>
      </c>
      <c r="BE24" s="34">
        <f t="shared" si="26"/>
        <v>8.6237716677693079</v>
      </c>
      <c r="BF24" s="34"/>
    </row>
    <row r="25" spans="1:58" ht="12" customHeight="1" x14ac:dyDescent="0.5">
      <c r="A25" s="21" t="s">
        <v>25</v>
      </c>
      <c r="B25" s="22">
        <v>2687.9231074118115</v>
      </c>
      <c r="C25" s="22">
        <v>3416.2995245641837</v>
      </c>
      <c r="D25" s="22">
        <v>4312.5464083938659</v>
      </c>
      <c r="E25" s="22">
        <v>5210.8396641343461</v>
      </c>
      <c r="F25" s="22">
        <v>4882.2807707432166</v>
      </c>
      <c r="G25" s="22">
        <v>4920.42</v>
      </c>
      <c r="H25" s="22">
        <v>4555.42</v>
      </c>
      <c r="I25" s="22">
        <v>5346.5</v>
      </c>
      <c r="J25" s="22">
        <v>6219.54</v>
      </c>
      <c r="K25" s="22">
        <v>5441.04</v>
      </c>
      <c r="L25" s="22">
        <v>6200.43</v>
      </c>
      <c r="M25" s="22">
        <v>7212.16</v>
      </c>
      <c r="N25" s="22">
        <v>8591.2099999999991</v>
      </c>
      <c r="O25" s="22">
        <v>9833.8799999999992</v>
      </c>
      <c r="P25" s="22">
        <v>11834.61</v>
      </c>
      <c r="Q25" s="22">
        <v>14925.66</v>
      </c>
      <c r="R25" s="24">
        <v>11808</v>
      </c>
      <c r="S25" s="22">
        <v>13779.229531999999</v>
      </c>
      <c r="T25" s="22">
        <v>17436.54</v>
      </c>
      <c r="U25" s="22">
        <v>15415.29</v>
      </c>
      <c r="V25" s="24">
        <v>19550.64</v>
      </c>
      <c r="W25" s="22">
        <v>18751.43</v>
      </c>
      <c r="X25" s="22">
        <v>18541.919999999998</v>
      </c>
      <c r="Y25" s="22">
        <v>17162.75</v>
      </c>
      <c r="Z25" s="22">
        <v>18908.599999999999</v>
      </c>
      <c r="AA25" s="22">
        <v>21440.86</v>
      </c>
      <c r="AB25" s="22">
        <v>21225.31</v>
      </c>
      <c r="AC25" s="22"/>
      <c r="AD25" s="25"/>
      <c r="AE25" s="26">
        <f t="shared" si="24"/>
        <v>27.098112112802308</v>
      </c>
      <c r="AF25" s="26">
        <f t="shared" si="24"/>
        <v>26.234435165459224</v>
      </c>
      <c r="AG25" s="27">
        <f t="shared" ref="AG25:AS25" si="33">+(C25/C$30)*100</f>
        <v>9.1529046247855881</v>
      </c>
      <c r="AH25" s="27">
        <f t="shared" si="33"/>
        <v>9.4927215959655502</v>
      </c>
      <c r="AI25" s="27">
        <f t="shared" si="33"/>
        <v>9.1860940267310696</v>
      </c>
      <c r="AJ25" s="27">
        <f t="shared" si="33"/>
        <v>8.7274849689406331</v>
      </c>
      <c r="AK25" s="27">
        <f t="shared" si="33"/>
        <v>8.434887625858952</v>
      </c>
      <c r="AL25" s="27">
        <f t="shared" si="33"/>
        <v>8.3600920314471967</v>
      </c>
      <c r="AM25" s="27">
        <f t="shared" si="33"/>
        <v>9.1450299289556121</v>
      </c>
      <c r="AN25" s="27">
        <f t="shared" si="33"/>
        <v>8.9330095380574353</v>
      </c>
      <c r="AO25" s="27">
        <f t="shared" si="33"/>
        <v>8.3473003715833052</v>
      </c>
      <c r="AP25" s="27">
        <f t="shared" si="33"/>
        <v>9.0973635027937245</v>
      </c>
      <c r="AQ25" s="27">
        <f t="shared" si="33"/>
        <v>9.0106946526736635</v>
      </c>
      <c r="AR25" s="27">
        <f t="shared" si="33"/>
        <v>8.9025462877569197</v>
      </c>
      <c r="AS25" s="27">
        <f t="shared" si="33"/>
        <v>8.8643297506004721</v>
      </c>
      <c r="AT25" s="28"/>
      <c r="AU25" s="27">
        <f t="shared" si="26"/>
        <v>-20.887920534167336</v>
      </c>
      <c r="AV25" s="39">
        <f t="shared" si="26"/>
        <v>16.694017039295382</v>
      </c>
      <c r="AW25" s="27">
        <f t="shared" si="26"/>
        <v>26.542198600484145</v>
      </c>
      <c r="AX25" s="27">
        <f t="shared" si="26"/>
        <v>-11.592036034672015</v>
      </c>
      <c r="AY25" s="27">
        <f t="shared" si="26"/>
        <v>26.826287406853844</v>
      </c>
      <c r="AZ25" s="27">
        <f t="shared" si="26"/>
        <v>-4.0878968668033311</v>
      </c>
      <c r="BA25" s="27">
        <f t="shared" si="26"/>
        <v>-1.1173014538091386</v>
      </c>
      <c r="BB25" s="27">
        <f t="shared" si="26"/>
        <v>-7.4381185982896998</v>
      </c>
      <c r="BC25" s="27">
        <f t="shared" si="26"/>
        <v>10.172320869324537</v>
      </c>
      <c r="BD25" s="27">
        <f t="shared" si="26"/>
        <v>13.392107295093258</v>
      </c>
      <c r="BE25" s="27">
        <f t="shared" si="26"/>
        <v>-1.0053234804947131</v>
      </c>
      <c r="BF25" s="27"/>
    </row>
    <row r="26" spans="1:58" ht="17.25" hidden="1" customHeight="1" x14ac:dyDescent="0.5">
      <c r="A26" s="37" t="s">
        <v>26</v>
      </c>
      <c r="B26" s="31">
        <f t="shared" ref="B26:S26" si="34">+B15+B21+B23+B25</f>
        <v>29622.948347898164</v>
      </c>
      <c r="C26" s="31">
        <f t="shared" si="34"/>
        <v>33972.615115989982</v>
      </c>
      <c r="D26" s="31">
        <f t="shared" si="34"/>
        <v>41193.92882351423</v>
      </c>
      <c r="E26" s="31">
        <f t="shared" si="34"/>
        <v>51884.920002595318</v>
      </c>
      <c r="F26" s="31">
        <f t="shared" si="34"/>
        <v>51242.657532294128</v>
      </c>
      <c r="G26" s="31">
        <f t="shared" si="34"/>
        <v>53293.72</v>
      </c>
      <c r="H26" s="31">
        <f t="shared" si="34"/>
        <v>49813.97</v>
      </c>
      <c r="I26" s="31">
        <f t="shared" si="34"/>
        <v>53120.7</v>
      </c>
      <c r="J26" s="31">
        <f t="shared" si="34"/>
        <v>63707.27</v>
      </c>
      <c r="K26" s="31">
        <f t="shared" si="34"/>
        <v>60150.049999999996</v>
      </c>
      <c r="L26" s="31">
        <f t="shared" si="34"/>
        <v>62611.98</v>
      </c>
      <c r="M26" s="31">
        <f t="shared" si="34"/>
        <v>72794.19</v>
      </c>
      <c r="N26" s="31">
        <f t="shared" si="34"/>
        <v>88045.88</v>
      </c>
      <c r="O26" s="31">
        <f t="shared" si="34"/>
        <v>101528.92</v>
      </c>
      <c r="P26" s="31">
        <f t="shared" si="34"/>
        <v>118575.62999999999</v>
      </c>
      <c r="Q26" s="31">
        <f t="shared" si="34"/>
        <v>140283.47</v>
      </c>
      <c r="R26" s="31">
        <f t="shared" si="34"/>
        <v>166170.71</v>
      </c>
      <c r="S26" s="31">
        <f t="shared" si="34"/>
        <v>137804.33777300001</v>
      </c>
      <c r="T26" s="31">
        <v>176316.65</v>
      </c>
      <c r="U26" s="31">
        <f>+U15+U21+U23+U25</f>
        <v>206623.73</v>
      </c>
      <c r="V26" s="31">
        <v>211004.26</v>
      </c>
      <c r="W26" s="31">
        <f t="shared" ref="W26:AB26" si="35">+W15+W21+W23+W25</f>
        <v>210059.55999999997</v>
      </c>
      <c r="X26" s="31">
        <f t="shared" si="35"/>
        <v>208729.84999999998</v>
      </c>
      <c r="Y26" s="31">
        <f t="shared" si="35"/>
        <v>197221.53</v>
      </c>
      <c r="Z26" s="31">
        <f t="shared" si="35"/>
        <v>197215.29</v>
      </c>
      <c r="AA26" s="31">
        <f t="shared" si="35"/>
        <v>216913.21999999997</v>
      </c>
      <c r="AB26" s="31">
        <f t="shared" si="35"/>
        <v>233554.76</v>
      </c>
      <c r="AC26" s="31"/>
      <c r="AD26" s="32"/>
      <c r="AE26" s="33">
        <f t="shared" si="24"/>
        <v>14.68343635821936</v>
      </c>
      <c r="AF26" s="33">
        <f t="shared" si="24"/>
        <v>21.256278572812537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8"/>
      <c r="AU26" s="34">
        <f t="shared" si="26"/>
        <v>18.453521288003483</v>
      </c>
      <c r="AV26" s="38">
        <f t="shared" si="26"/>
        <v>-17.07062106613132</v>
      </c>
      <c r="AW26" s="34">
        <f t="shared" si="26"/>
        <v>27.947097202730941</v>
      </c>
      <c r="AX26" s="34">
        <f t="shared" si="26"/>
        <v>17.189006256641125</v>
      </c>
      <c r="AY26" s="34">
        <f t="shared" si="26"/>
        <v>2.1200517481704484</v>
      </c>
      <c r="AZ26" s="34">
        <f t="shared" si="26"/>
        <v>-0.44771607928676405</v>
      </c>
      <c r="BA26" s="34">
        <f t="shared" si="26"/>
        <v>-0.6330157027844785</v>
      </c>
      <c r="BB26" s="34">
        <f t="shared" si="26"/>
        <v>-5.5134998659750796</v>
      </c>
      <c r="BC26" s="34">
        <f t="shared" si="26"/>
        <v>-3.1639547670048174E-3</v>
      </c>
      <c r="BD26" s="34">
        <f t="shared" si="26"/>
        <v>9.988033889258773</v>
      </c>
      <c r="BE26" s="34">
        <f t="shared" si="26"/>
        <v>7.6719805275123676</v>
      </c>
      <c r="BF26" s="34"/>
    </row>
    <row r="27" spans="1:58" ht="11.85" customHeight="1" x14ac:dyDescent="0.5">
      <c r="A27" s="21" t="s">
        <v>27</v>
      </c>
      <c r="B27" s="22">
        <v>2986.1395899053628</v>
      </c>
      <c r="C27" s="22">
        <v>3352.1431395808622</v>
      </c>
      <c r="D27" s="22">
        <v>4236.1026463512426</v>
      </c>
      <c r="E27" s="22">
        <v>4840.382927802154</v>
      </c>
      <c r="F27" s="22">
        <v>4698.782505910166</v>
      </c>
      <c r="G27" s="22">
        <v>5040.43</v>
      </c>
      <c r="H27" s="22">
        <v>4676.1000000000004</v>
      </c>
      <c r="I27" s="22">
        <v>5342.75</v>
      </c>
      <c r="J27" s="22">
        <v>5916.97</v>
      </c>
      <c r="K27" s="22">
        <v>5033.18</v>
      </c>
      <c r="L27" s="22">
        <v>5544.36</v>
      </c>
      <c r="M27" s="22">
        <v>7245.81</v>
      </c>
      <c r="N27" s="22">
        <v>8456.9599999999991</v>
      </c>
      <c r="O27" s="22">
        <v>9408.74</v>
      </c>
      <c r="P27" s="22">
        <v>11144.79</v>
      </c>
      <c r="Q27" s="22">
        <v>13581.5</v>
      </c>
      <c r="R27" s="24">
        <v>11604.48</v>
      </c>
      <c r="S27" s="22">
        <v>14622.195416</v>
      </c>
      <c r="T27" s="22">
        <v>16981.5</v>
      </c>
      <c r="U27" s="22">
        <v>15955.43</v>
      </c>
      <c r="V27" s="24">
        <v>18093.09</v>
      </c>
      <c r="W27" s="22">
        <v>18438.98</v>
      </c>
      <c r="X27" s="22">
        <v>18732.12</v>
      </c>
      <c r="Y27" s="22">
        <v>17088.060000000001</v>
      </c>
      <c r="Z27" s="22">
        <v>18172.240000000002</v>
      </c>
      <c r="AA27" s="22">
        <v>19721.439999999999</v>
      </c>
      <c r="AB27" s="22">
        <v>19402.21</v>
      </c>
      <c r="AC27" s="22"/>
      <c r="AD27" s="25"/>
      <c r="AE27" s="26">
        <f t="shared" si="24"/>
        <v>12.256746165275523</v>
      </c>
      <c r="AF27" s="26">
        <f t="shared" si="24"/>
        <v>26.369980933478487</v>
      </c>
      <c r="AG27" s="27">
        <f t="shared" ref="AG27:AS30" si="36">+(C27/C$30)*100</f>
        <v>8.9810176843691796</v>
      </c>
      <c r="AH27" s="27">
        <f t="shared" si="36"/>
        <v>9.3244545717762115</v>
      </c>
      <c r="AI27" s="27">
        <f t="shared" si="36"/>
        <v>8.5330226155713138</v>
      </c>
      <c r="AJ27" s="27">
        <f t="shared" si="36"/>
        <v>8.3994664826311389</v>
      </c>
      <c r="AK27" s="27">
        <f t="shared" si="36"/>
        <v>8.6406161742307042</v>
      </c>
      <c r="AL27" s="27">
        <f t="shared" si="36"/>
        <v>8.5815635766296516</v>
      </c>
      <c r="AM27" s="27">
        <f t="shared" si="36"/>
        <v>9.1386156650009536</v>
      </c>
      <c r="AN27" s="27">
        <f t="shared" si="36"/>
        <v>8.4984338787755522</v>
      </c>
      <c r="AO27" s="27">
        <f t="shared" si="36"/>
        <v>7.7215872855640955</v>
      </c>
      <c r="AP27" s="27">
        <f t="shared" si="36"/>
        <v>8.1347678000315149</v>
      </c>
      <c r="AQ27" s="27">
        <f t="shared" si="36"/>
        <v>9.0527361319340329</v>
      </c>
      <c r="AR27" s="27">
        <f t="shared" si="36"/>
        <v>8.7634312109363819</v>
      </c>
      <c r="AS27" s="27">
        <f t="shared" si="36"/>
        <v>8.4811055145745833</v>
      </c>
      <c r="AT27" s="28"/>
      <c r="AU27" s="27">
        <f t="shared" si="26"/>
        <v>-14.556713176011494</v>
      </c>
      <c r="AV27" s="39">
        <f t="shared" si="26"/>
        <v>26.004744857158624</v>
      </c>
      <c r="AW27" s="27">
        <f t="shared" si="26"/>
        <v>16.135091324373807</v>
      </c>
      <c r="AX27" s="27">
        <f t="shared" si="26"/>
        <v>-6.0422813061272507</v>
      </c>
      <c r="AY27" s="27">
        <f t="shared" si="26"/>
        <v>13.397695956799648</v>
      </c>
      <c r="AZ27" s="27">
        <f t="shared" si="26"/>
        <v>1.9117243102200865</v>
      </c>
      <c r="BA27" s="27">
        <f t="shared" si="26"/>
        <v>1.5897842505387949</v>
      </c>
      <c r="BB27" s="27">
        <f t="shared" si="26"/>
        <v>-8.7766894510605162</v>
      </c>
      <c r="BC27" s="27">
        <f t="shared" si="26"/>
        <v>6.3446640519754682</v>
      </c>
      <c r="BD27" s="27">
        <f t="shared" si="26"/>
        <v>8.5250910179482275</v>
      </c>
      <c r="BE27" s="27">
        <f t="shared" si="26"/>
        <v>-1.6186951865583832</v>
      </c>
      <c r="BF27" s="27"/>
    </row>
    <row r="28" spans="1:58" ht="11.85" customHeight="1" x14ac:dyDescent="0.5">
      <c r="A28" s="35" t="s">
        <v>28</v>
      </c>
      <c r="B28" s="31">
        <f t="shared" ref="B28:S28" si="37">+B23+B25+B27</f>
        <v>8567.578042076042</v>
      </c>
      <c r="C28" s="31">
        <f t="shared" si="37"/>
        <v>10218.490415836251</v>
      </c>
      <c r="D28" s="31">
        <f t="shared" si="37"/>
        <v>12597.808008467442</v>
      </c>
      <c r="E28" s="31">
        <f t="shared" si="37"/>
        <v>14903.98327911189</v>
      </c>
      <c r="F28" s="31">
        <f t="shared" si="37"/>
        <v>14275.834027641526</v>
      </c>
      <c r="G28" s="31">
        <f t="shared" si="37"/>
        <v>15268.62</v>
      </c>
      <c r="H28" s="31">
        <f t="shared" si="37"/>
        <v>13864.1</v>
      </c>
      <c r="I28" s="31">
        <f t="shared" si="37"/>
        <v>16166.57</v>
      </c>
      <c r="J28" s="31">
        <f t="shared" si="37"/>
        <v>18445.57</v>
      </c>
      <c r="K28" s="31">
        <f t="shared" si="37"/>
        <v>15910.2</v>
      </c>
      <c r="L28" s="31">
        <f t="shared" si="37"/>
        <v>18059.79</v>
      </c>
      <c r="M28" s="31">
        <f t="shared" si="37"/>
        <v>21873.52</v>
      </c>
      <c r="N28" s="31">
        <f t="shared" si="37"/>
        <v>25879.439999999999</v>
      </c>
      <c r="O28" s="31">
        <f t="shared" si="37"/>
        <v>28816.509999999995</v>
      </c>
      <c r="P28" s="31">
        <f t="shared" si="37"/>
        <v>34437.58</v>
      </c>
      <c r="Q28" s="31">
        <f t="shared" si="37"/>
        <v>43326.03</v>
      </c>
      <c r="R28" s="31">
        <f t="shared" si="37"/>
        <v>38679.509999999995</v>
      </c>
      <c r="S28" s="31">
        <f t="shared" si="37"/>
        <v>43212.790348000002</v>
      </c>
      <c r="T28" s="31">
        <v>51390.09</v>
      </c>
      <c r="U28" s="31">
        <f t="shared" ref="U28:AB28" si="38">+U23+U25+U27</f>
        <v>48265</v>
      </c>
      <c r="V28" s="31">
        <f t="shared" si="38"/>
        <v>57165.45</v>
      </c>
      <c r="W28" s="31">
        <f t="shared" si="38"/>
        <v>56583.179999999993</v>
      </c>
      <c r="X28" s="31">
        <f t="shared" si="38"/>
        <v>57479.209999999992</v>
      </c>
      <c r="Y28" s="31">
        <f t="shared" si="38"/>
        <v>52817.08</v>
      </c>
      <c r="Z28" s="31">
        <f t="shared" si="38"/>
        <v>54837.72</v>
      </c>
      <c r="AA28" s="31">
        <f t="shared" si="38"/>
        <v>61178.130000000005</v>
      </c>
      <c r="AB28" s="31">
        <f t="shared" si="38"/>
        <v>62371.659999999996</v>
      </c>
      <c r="AC28" s="31"/>
      <c r="AD28" s="32"/>
      <c r="AE28" s="33">
        <f t="shared" si="24"/>
        <v>19.269300678119894</v>
      </c>
      <c r="AF28" s="33">
        <f t="shared" si="24"/>
        <v>23.284433373287783</v>
      </c>
      <c r="AG28" s="27">
        <f t="shared" si="36"/>
        <v>27.37724473891565</v>
      </c>
      <c r="AH28" s="27">
        <f t="shared" si="36"/>
        <v>27.730132691683885</v>
      </c>
      <c r="AI28" s="27">
        <f t="shared" si="36"/>
        <v>26.273959783695172</v>
      </c>
      <c r="AJ28" s="27">
        <f t="shared" si="36"/>
        <v>25.519246586952494</v>
      </c>
      <c r="AK28" s="27">
        <f t="shared" si="36"/>
        <v>26.174410701107327</v>
      </c>
      <c r="AL28" s="27">
        <f t="shared" si="36"/>
        <v>25.443351421644351</v>
      </c>
      <c r="AM28" s="27">
        <f t="shared" si="36"/>
        <v>27.652439259058436</v>
      </c>
      <c r="AN28" s="27">
        <f t="shared" si="36"/>
        <v>26.493028864659777</v>
      </c>
      <c r="AO28" s="27">
        <f t="shared" si="36"/>
        <v>24.408425295892826</v>
      </c>
      <c r="AP28" s="27">
        <f t="shared" si="36"/>
        <v>26.497593620784215</v>
      </c>
      <c r="AQ28" s="27">
        <f t="shared" si="36"/>
        <v>27.328235882058969</v>
      </c>
      <c r="AR28" s="27">
        <f t="shared" si="36"/>
        <v>26.817283304822947</v>
      </c>
      <c r="AS28" s="27">
        <f t="shared" si="36"/>
        <v>25.975408170678914</v>
      </c>
      <c r="AT28" s="28"/>
      <c r="AU28" s="34">
        <f t="shared" si="26"/>
        <v>-10.724545960015275</v>
      </c>
      <c r="AV28" s="38">
        <f t="shared" si="26"/>
        <v>11.720108005504738</v>
      </c>
      <c r="AW28" s="34">
        <f t="shared" si="26"/>
        <v>18.923331694497847</v>
      </c>
      <c r="AX28" s="34">
        <f t="shared" si="26"/>
        <v>-6.0811140825011156</v>
      </c>
      <c r="AY28" s="34">
        <f t="shared" si="26"/>
        <v>18.440795607583137</v>
      </c>
      <c r="AZ28" s="34">
        <f t="shared" si="26"/>
        <v>-1.0185697829720675</v>
      </c>
      <c r="BA28" s="34">
        <f t="shared" si="26"/>
        <v>1.5835624650293534</v>
      </c>
      <c r="BB28" s="34">
        <f t="shared" si="26"/>
        <v>-8.1109848239041433</v>
      </c>
      <c r="BC28" s="34">
        <f t="shared" si="26"/>
        <v>3.8257321305910974</v>
      </c>
      <c r="BD28" s="34">
        <f t="shared" si="26"/>
        <v>11.562132780137468</v>
      </c>
      <c r="BE28" s="34">
        <f t="shared" si="26"/>
        <v>1.9509095815775757</v>
      </c>
      <c r="BF28" s="34"/>
    </row>
    <row r="29" spans="1:58" ht="13.5" customHeight="1" x14ac:dyDescent="0.5">
      <c r="A29" s="35" t="s">
        <v>29</v>
      </c>
      <c r="B29" s="31">
        <f t="shared" ref="B29:S29" si="39">+B28+B21</f>
        <v>17099.144834034905</v>
      </c>
      <c r="C29" s="31">
        <f t="shared" si="39"/>
        <v>20489.488793149299</v>
      </c>
      <c r="D29" s="31">
        <f t="shared" si="39"/>
        <v>24470.582748010544</v>
      </c>
      <c r="E29" s="31">
        <f t="shared" si="39"/>
        <v>29574.178136062521</v>
      </c>
      <c r="F29" s="31">
        <f t="shared" si="39"/>
        <v>28157.026372080294</v>
      </c>
      <c r="G29" s="31">
        <f t="shared" si="39"/>
        <v>30244.230000000003</v>
      </c>
      <c r="H29" s="31">
        <f t="shared" si="39"/>
        <v>27572.559999999998</v>
      </c>
      <c r="I29" s="31">
        <f t="shared" si="39"/>
        <v>31366.85</v>
      </c>
      <c r="J29" s="31">
        <f t="shared" si="39"/>
        <v>36949.53</v>
      </c>
      <c r="K29" s="31">
        <f t="shared" si="39"/>
        <v>32463.43</v>
      </c>
      <c r="L29" s="31">
        <f t="shared" si="39"/>
        <v>36066.47</v>
      </c>
      <c r="M29" s="31">
        <f t="shared" si="39"/>
        <v>41951.03</v>
      </c>
      <c r="N29" s="31">
        <f t="shared" si="39"/>
        <v>50606.879999999997</v>
      </c>
      <c r="O29" s="31">
        <f t="shared" si="39"/>
        <v>59009.369999999995</v>
      </c>
      <c r="P29" s="31">
        <f t="shared" si="39"/>
        <v>69378.350000000006</v>
      </c>
      <c r="Q29" s="31">
        <f t="shared" si="39"/>
        <v>82918.47</v>
      </c>
      <c r="R29" s="31">
        <f t="shared" si="39"/>
        <v>88614.09</v>
      </c>
      <c r="S29" s="40">
        <f t="shared" si="39"/>
        <v>84303.280094000002</v>
      </c>
      <c r="T29" s="40">
        <v>101098.79000000001</v>
      </c>
      <c r="U29" s="40">
        <f t="shared" ref="U29:AB29" si="40">+U28+U21</f>
        <v>110693.35999999999</v>
      </c>
      <c r="V29" s="40">
        <f t="shared" si="40"/>
        <v>116857.88</v>
      </c>
      <c r="W29" s="40">
        <f t="shared" si="40"/>
        <v>115395.41</v>
      </c>
      <c r="X29" s="40">
        <f t="shared" si="40"/>
        <v>115212.57999999999</v>
      </c>
      <c r="Y29" s="40">
        <f t="shared" si="40"/>
        <v>107505.68000000001</v>
      </c>
      <c r="Z29" s="40">
        <f t="shared" si="40"/>
        <v>110084.56</v>
      </c>
      <c r="AA29" s="40">
        <f t="shared" si="40"/>
        <v>123243.18000000001</v>
      </c>
      <c r="AB29" s="40">
        <f t="shared" si="40"/>
        <v>126302.12</v>
      </c>
      <c r="AC29" s="40"/>
      <c r="AD29" s="32"/>
      <c r="AE29" s="33">
        <f t="shared" si="24"/>
        <v>19.827564430977283</v>
      </c>
      <c r="AF29" s="33">
        <f t="shared" si="24"/>
        <v>19.429933050317636</v>
      </c>
      <c r="AG29" s="27">
        <f t="shared" si="36"/>
        <v>54.895168115633219</v>
      </c>
      <c r="AH29" s="27">
        <f t="shared" si="36"/>
        <v>53.864331492357223</v>
      </c>
      <c r="AI29" s="27">
        <f t="shared" si="36"/>
        <v>52.135778229955591</v>
      </c>
      <c r="AJ29" s="27">
        <f t="shared" si="36"/>
        <v>50.333038178586229</v>
      </c>
      <c r="AK29" s="27">
        <f t="shared" si="36"/>
        <v>51.846525577213356</v>
      </c>
      <c r="AL29" s="27">
        <f t="shared" si="36"/>
        <v>50.601072819322859</v>
      </c>
      <c r="AM29" s="27">
        <f t="shared" si="36"/>
        <v>53.652068086984258</v>
      </c>
      <c r="AN29" s="27">
        <f t="shared" si="36"/>
        <v>53.069922199509826</v>
      </c>
      <c r="AO29" s="27">
        <f t="shared" si="36"/>
        <v>49.803346658335286</v>
      </c>
      <c r="AP29" s="27">
        <f t="shared" si="36"/>
        <v>52.917263456341701</v>
      </c>
      <c r="AQ29" s="27">
        <f t="shared" si="36"/>
        <v>52.412581209395306</v>
      </c>
      <c r="AR29" s="27">
        <f t="shared" si="36"/>
        <v>52.440819358269664</v>
      </c>
      <c r="AS29" s="27">
        <f t="shared" si="36"/>
        <v>53.191468073150276</v>
      </c>
      <c r="AT29" s="28"/>
      <c r="AU29" s="34">
        <f t="shared" si="26"/>
        <v>6.8689400564192704</v>
      </c>
      <c r="AV29" s="38">
        <f t="shared" si="26"/>
        <v>-4.8647003044323895</v>
      </c>
      <c r="AW29" s="34">
        <f t="shared" si="26"/>
        <v>19.922724106668976</v>
      </c>
      <c r="AX29" s="34">
        <f t="shared" si="26"/>
        <v>9.4902916246573987</v>
      </c>
      <c r="AY29" s="34">
        <f t="shared" si="26"/>
        <v>5.5690061264740853</v>
      </c>
      <c r="AZ29" s="34">
        <f t="shared" si="26"/>
        <v>-1.2514945504744746</v>
      </c>
      <c r="BA29" s="34">
        <f t="shared" si="26"/>
        <v>-0.15843784427822527</v>
      </c>
      <c r="BB29" s="34">
        <f t="shared" si="26"/>
        <v>-6.6892868816929347</v>
      </c>
      <c r="BC29" s="34">
        <f t="shared" si="26"/>
        <v>2.3988313919785398</v>
      </c>
      <c r="BD29" s="34">
        <f t="shared" si="26"/>
        <v>11.953193072670686</v>
      </c>
      <c r="BE29" s="34">
        <f t="shared" si="26"/>
        <v>2.4820359227991196</v>
      </c>
      <c r="BF29" s="34"/>
    </row>
    <row r="30" spans="1:58" ht="16.5" customHeight="1" x14ac:dyDescent="0.5">
      <c r="A30" s="41" t="s">
        <v>30</v>
      </c>
      <c r="B30" s="42">
        <v>32609.087937803528</v>
      </c>
      <c r="C30" s="42">
        <v>37324.758255570836</v>
      </c>
      <c r="D30" s="42">
        <v>45430.031469865477</v>
      </c>
      <c r="E30" s="42">
        <v>56725.302930397469</v>
      </c>
      <c r="F30" s="42">
        <v>55941.440038204295</v>
      </c>
      <c r="G30" s="42">
        <v>58334.15</v>
      </c>
      <c r="H30" s="42">
        <v>54490.07</v>
      </c>
      <c r="I30" s="42">
        <v>58463.45</v>
      </c>
      <c r="J30" s="42">
        <v>69624.240000000005</v>
      </c>
      <c r="K30" s="42">
        <f>+K15+K21+K28</f>
        <v>65183.229999999996</v>
      </c>
      <c r="L30" s="42">
        <f>+L15+L21+L28</f>
        <v>68156.34</v>
      </c>
      <c r="M30" s="42">
        <f>+M15+M21+M28</f>
        <v>80040</v>
      </c>
      <c r="N30" s="42">
        <f>+N15+N21+N28</f>
        <v>96502.84</v>
      </c>
      <c r="O30" s="42">
        <f>+O29+O15</f>
        <v>110937.65999999999</v>
      </c>
      <c r="P30" s="42">
        <f>+P29+P15</f>
        <v>129720.42000000001</v>
      </c>
      <c r="Q30" s="42">
        <f>+Q29+Q15</f>
        <v>153864.97</v>
      </c>
      <c r="R30" s="42">
        <f>+R29+R15</f>
        <v>177775.19</v>
      </c>
      <c r="S30" s="42">
        <f>+S15+S21+S28</f>
        <v>152426.53318900001</v>
      </c>
      <c r="T30" s="42">
        <v>193298.15</v>
      </c>
      <c r="U30" s="42">
        <f t="shared" ref="U30:AB30" si="41">+U15+U21+U28</f>
        <v>222579.16</v>
      </c>
      <c r="V30" s="42">
        <f t="shared" si="41"/>
        <v>229084.26</v>
      </c>
      <c r="W30" s="42">
        <f t="shared" si="41"/>
        <v>228498.53999999998</v>
      </c>
      <c r="X30" s="42">
        <f t="shared" si="41"/>
        <v>227461.97</v>
      </c>
      <c r="Y30" s="42">
        <f t="shared" si="41"/>
        <v>214309.59000000003</v>
      </c>
      <c r="Z30" s="42">
        <f t="shared" si="41"/>
        <v>215387.53</v>
      </c>
      <c r="AA30" s="42">
        <f t="shared" si="41"/>
        <v>236634.65999999997</v>
      </c>
      <c r="AB30" s="42">
        <f t="shared" si="41"/>
        <v>252956.97000000003</v>
      </c>
      <c r="AC30" s="42"/>
      <c r="AD30" s="43"/>
      <c r="AE30" s="44">
        <f t="shared" si="24"/>
        <v>14.461215004730189</v>
      </c>
      <c r="AF30" s="44">
        <f t="shared" si="24"/>
        <v>21.715541086149969</v>
      </c>
      <c r="AG30" s="45">
        <f t="shared" si="36"/>
        <v>100</v>
      </c>
      <c r="AH30" s="45">
        <f t="shared" si="36"/>
        <v>100</v>
      </c>
      <c r="AI30" s="45">
        <f t="shared" si="36"/>
        <v>100</v>
      </c>
      <c r="AJ30" s="45">
        <f t="shared" si="36"/>
        <v>100</v>
      </c>
      <c r="AK30" s="45">
        <f t="shared" si="36"/>
        <v>100</v>
      </c>
      <c r="AL30" s="45">
        <f t="shared" si="36"/>
        <v>100</v>
      </c>
      <c r="AM30" s="45">
        <f t="shared" si="36"/>
        <v>100</v>
      </c>
      <c r="AN30" s="45">
        <f t="shared" si="36"/>
        <v>100</v>
      </c>
      <c r="AO30" s="45">
        <f t="shared" si="36"/>
        <v>100</v>
      </c>
      <c r="AP30" s="45">
        <f t="shared" si="36"/>
        <v>100</v>
      </c>
      <c r="AQ30" s="45">
        <f t="shared" si="36"/>
        <v>100</v>
      </c>
      <c r="AR30" s="45">
        <f t="shared" si="36"/>
        <v>100</v>
      </c>
      <c r="AS30" s="45">
        <f t="shared" si="36"/>
        <v>100</v>
      </c>
      <c r="AT30" s="46"/>
      <c r="AU30" s="47">
        <f t="shared" si="26"/>
        <v>15.539742411804337</v>
      </c>
      <c r="AV30" s="48">
        <f t="shared" si="26"/>
        <v>-14.258827011238173</v>
      </c>
      <c r="AW30" s="47">
        <f t="shared" si="26"/>
        <v>26.813977826499258</v>
      </c>
      <c r="AX30" s="47">
        <f t="shared" si="26"/>
        <v>15.148106694244113</v>
      </c>
      <c r="AY30" s="47">
        <f t="shared" si="26"/>
        <v>2.9226006603673138</v>
      </c>
      <c r="AZ30" s="47">
        <f t="shared" si="26"/>
        <v>-0.25567884934566409</v>
      </c>
      <c r="BA30" s="47">
        <f t="shared" si="26"/>
        <v>-0.45364403641264817</v>
      </c>
      <c r="BB30" s="47">
        <f t="shared" si="26"/>
        <v>-5.7822325200120206</v>
      </c>
      <c r="BC30" s="47">
        <f t="shared" si="26"/>
        <v>0.50298262434265162</v>
      </c>
      <c r="BD30" s="47">
        <f t="shared" si="26"/>
        <v>9.8646054393213731</v>
      </c>
      <c r="BE30" s="47">
        <f t="shared" si="26"/>
        <v>6.8976835430617278</v>
      </c>
      <c r="BF30" s="47"/>
    </row>
    <row r="31" spans="1:58" ht="18" customHeight="1" x14ac:dyDescent="0.45">
      <c r="A31" s="49" t="s">
        <v>31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2"/>
      <c r="AE31" s="3"/>
      <c r="AF31" s="3"/>
      <c r="AG31" s="49" t="s">
        <v>1</v>
      </c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</row>
    <row r="32" spans="1:58" ht="17.25" customHeight="1" x14ac:dyDescent="0.55000000000000004">
      <c r="A32" s="4"/>
      <c r="B32" s="5"/>
      <c r="C32" s="6"/>
      <c r="D32" s="6"/>
      <c r="E32" s="7"/>
      <c r="F32" s="6"/>
      <c r="G32" s="8"/>
      <c r="H32" s="8"/>
      <c r="I32" s="8"/>
      <c r="J32" s="8"/>
      <c r="K32" s="9"/>
      <c r="L32" s="9"/>
      <c r="M32" s="9"/>
      <c r="N32" s="6"/>
      <c r="O32" s="9"/>
      <c r="P32" s="9"/>
      <c r="Q32" s="6"/>
      <c r="R32" s="6"/>
      <c r="S32" s="9"/>
      <c r="T32" s="6"/>
      <c r="U32" s="9"/>
      <c r="V32" s="9"/>
      <c r="W32" s="9"/>
      <c r="X32" s="25"/>
      <c r="Z32" s="10" t="s">
        <v>2</v>
      </c>
      <c r="AA32" s="10"/>
      <c r="AB32" s="10"/>
      <c r="AC32" s="10"/>
      <c r="AD32" s="9"/>
      <c r="AE32" s="11"/>
      <c r="AF32" s="11"/>
      <c r="AG32" s="6"/>
      <c r="AH32" s="6"/>
      <c r="AI32" s="6"/>
      <c r="AJ32" s="6"/>
      <c r="AK32" s="6"/>
      <c r="AL32" s="8"/>
      <c r="AM32" s="8"/>
      <c r="AN32" s="8"/>
      <c r="AO32" s="8"/>
      <c r="AP32" s="9"/>
      <c r="AQ32" s="9"/>
      <c r="AR32" s="9"/>
      <c r="AS32" s="9"/>
      <c r="AT32" s="9" t="s">
        <v>3</v>
      </c>
      <c r="AU32" s="9"/>
      <c r="AV32" s="9"/>
      <c r="AW32" s="6"/>
      <c r="AX32" s="9"/>
      <c r="AY32" s="9"/>
      <c r="AZ32" s="6"/>
      <c r="BB32" s="50"/>
      <c r="BC32" s="12" t="s">
        <v>3</v>
      </c>
      <c r="BD32" s="12"/>
      <c r="BE32" s="12"/>
      <c r="BF32" s="12"/>
    </row>
    <row r="33" spans="1:58" ht="11.85" customHeight="1" x14ac:dyDescent="0.45">
      <c r="A33" s="13"/>
      <c r="B33" s="14">
        <v>2535</v>
      </c>
      <c r="C33" s="15">
        <v>2536</v>
      </c>
      <c r="D33" s="15">
        <v>2537</v>
      </c>
      <c r="E33" s="15">
        <v>2538</v>
      </c>
      <c r="F33" s="15">
        <v>2539</v>
      </c>
      <c r="G33" s="15">
        <v>2540</v>
      </c>
      <c r="H33" s="15">
        <v>2541</v>
      </c>
      <c r="I33" s="15">
        <v>2542</v>
      </c>
      <c r="J33" s="15">
        <v>2543</v>
      </c>
      <c r="K33" s="15">
        <v>2544</v>
      </c>
      <c r="L33" s="15">
        <v>2545</v>
      </c>
      <c r="M33" s="14">
        <v>2546</v>
      </c>
      <c r="N33" s="14">
        <v>2547</v>
      </c>
      <c r="O33" s="14">
        <v>2548</v>
      </c>
      <c r="P33" s="14">
        <v>2549</v>
      </c>
      <c r="Q33" s="14">
        <v>2550</v>
      </c>
      <c r="R33" s="16">
        <v>2551</v>
      </c>
      <c r="S33" s="14">
        <v>2552</v>
      </c>
      <c r="T33" s="16">
        <v>2553</v>
      </c>
      <c r="U33" s="16">
        <v>2554</v>
      </c>
      <c r="V33" s="16">
        <v>2555</v>
      </c>
      <c r="W33" s="14">
        <v>2556</v>
      </c>
      <c r="X33" s="16">
        <v>2557</v>
      </c>
      <c r="Y33" s="16">
        <v>2558</v>
      </c>
      <c r="Z33" s="16">
        <v>2559</v>
      </c>
      <c r="AA33" s="16">
        <v>2560</v>
      </c>
      <c r="AB33" s="16">
        <v>2561</v>
      </c>
      <c r="AC33" s="16">
        <v>2562</v>
      </c>
      <c r="AD33" s="17"/>
      <c r="AE33" s="18">
        <v>2536</v>
      </c>
      <c r="AF33" s="18">
        <v>2537</v>
      </c>
      <c r="AG33" s="19">
        <v>2536</v>
      </c>
      <c r="AH33" s="19">
        <v>2537</v>
      </c>
      <c r="AI33" s="19">
        <v>2538</v>
      </c>
      <c r="AJ33" s="19">
        <v>2539</v>
      </c>
      <c r="AK33" s="19">
        <v>2540</v>
      </c>
      <c r="AL33" s="19">
        <v>2541</v>
      </c>
      <c r="AM33" s="19">
        <v>2542</v>
      </c>
      <c r="AN33" s="19">
        <v>2543</v>
      </c>
      <c r="AO33" s="19">
        <v>2544</v>
      </c>
      <c r="AP33" s="19">
        <v>2545</v>
      </c>
      <c r="AQ33" s="19">
        <v>2546</v>
      </c>
      <c r="AR33" s="20">
        <v>2547</v>
      </c>
      <c r="AS33" s="14">
        <v>2548</v>
      </c>
      <c r="AT33" s="14">
        <v>2549</v>
      </c>
      <c r="AU33" s="16">
        <v>2551</v>
      </c>
      <c r="AV33" s="16">
        <v>2552</v>
      </c>
      <c r="AW33" s="16">
        <v>2553</v>
      </c>
      <c r="AX33" s="16">
        <v>2554</v>
      </c>
      <c r="AY33" s="16">
        <v>2555</v>
      </c>
      <c r="AZ33" s="16">
        <v>2556</v>
      </c>
      <c r="BA33" s="16">
        <v>2557</v>
      </c>
      <c r="BB33" s="16">
        <v>2558</v>
      </c>
      <c r="BC33" s="16">
        <v>2559</v>
      </c>
      <c r="BD33" s="16">
        <v>2560</v>
      </c>
      <c r="BE33" s="16">
        <v>2561</v>
      </c>
      <c r="BF33" s="16">
        <v>2562</v>
      </c>
    </row>
    <row r="34" spans="1:58" ht="11.85" customHeight="1" x14ac:dyDescent="0.5">
      <c r="A34" s="21" t="s">
        <v>4</v>
      </c>
      <c r="B34" s="22">
        <v>3117.2788309636649</v>
      </c>
      <c r="C34" s="22">
        <v>3434.2504892367906</v>
      </c>
      <c r="D34" s="22">
        <v>3972.4236491777606</v>
      </c>
      <c r="E34" s="22">
        <v>5076.9129916567335</v>
      </c>
      <c r="F34" s="22">
        <v>6316.8992862807299</v>
      </c>
      <c r="G34" s="22">
        <v>6170.3023800234105</v>
      </c>
      <c r="H34" s="22">
        <v>3390.47</v>
      </c>
      <c r="I34" s="22">
        <v>3475.02</v>
      </c>
      <c r="J34" s="22">
        <v>4120.25</v>
      </c>
      <c r="K34" s="22">
        <v>5544.74</v>
      </c>
      <c r="L34" s="22">
        <v>5000.3900000000003</v>
      </c>
      <c r="M34" s="22">
        <v>5915.14</v>
      </c>
      <c r="N34" s="22">
        <v>6932.52</v>
      </c>
      <c r="O34" s="22">
        <v>9205.3889999999992</v>
      </c>
      <c r="P34" s="22">
        <v>9389.6</v>
      </c>
      <c r="Q34" s="22">
        <v>9802.9500000000007</v>
      </c>
      <c r="R34" s="24">
        <v>14613.93</v>
      </c>
      <c r="S34" s="22">
        <v>9118.7479879999992</v>
      </c>
      <c r="T34" s="23">
        <v>13207.76</v>
      </c>
      <c r="U34" s="23">
        <v>17602.510674000001</v>
      </c>
      <c r="V34" s="23">
        <v>16863.849999999999</v>
      </c>
      <c r="W34" s="23">
        <v>24184.73</v>
      </c>
      <c r="X34" s="23">
        <v>20428.09</v>
      </c>
      <c r="Y34" s="23">
        <v>17657.84</v>
      </c>
      <c r="Z34" s="23">
        <v>15487.15</v>
      </c>
      <c r="AA34" s="23">
        <v>16239.77</v>
      </c>
      <c r="AB34" s="23">
        <v>20201.05</v>
      </c>
      <c r="AC34" s="23">
        <v>23026.284596000001</v>
      </c>
      <c r="AD34" s="25"/>
      <c r="AE34" s="26">
        <f t="shared" ref="AE34:AF48" si="42">((C34/B34)-1)*100</f>
        <v>10.168216430454446</v>
      </c>
      <c r="AF34" s="26">
        <f t="shared" si="42"/>
        <v>15.670760232185943</v>
      </c>
      <c r="AG34" s="27">
        <f t="shared" ref="AG34:AS35" si="43">+(C34/C$60)*100</f>
        <v>7.4405249742191133</v>
      </c>
      <c r="AH34" s="27">
        <f t="shared" si="43"/>
        <v>7.3094419127379071</v>
      </c>
      <c r="AI34" s="27">
        <f t="shared" si="43"/>
        <v>7.1791011663476327</v>
      </c>
      <c r="AJ34" s="27">
        <f t="shared" si="43"/>
        <v>8.7433920366511746</v>
      </c>
      <c r="AK34" s="27">
        <f t="shared" si="43"/>
        <v>9.7661259522697392</v>
      </c>
      <c r="AL34" s="27">
        <f t="shared" si="43"/>
        <v>7.9898978330347532</v>
      </c>
      <c r="AM34" s="27">
        <f t="shared" si="43"/>
        <v>6.9619226095099114</v>
      </c>
      <c r="AN34" s="27">
        <f t="shared" si="43"/>
        <v>6.6262862980251969</v>
      </c>
      <c r="AO34" s="27">
        <f t="shared" si="43"/>
        <v>8.9934969669651501</v>
      </c>
      <c r="AP34" s="27">
        <f t="shared" si="43"/>
        <v>7.7838772671693102</v>
      </c>
      <c r="AQ34" s="27">
        <f t="shared" si="43"/>
        <v>7.8832806305515684</v>
      </c>
      <c r="AR34" s="27">
        <f t="shared" si="43"/>
        <v>7.372122620722747</v>
      </c>
      <c r="AS34" s="27">
        <f t="shared" si="43"/>
        <v>7.7886305588885101</v>
      </c>
      <c r="AT34" s="28"/>
      <c r="AU34" s="27">
        <f t="shared" ref="AU34:BF49" si="44">((R34/Q34)-1)*100</f>
        <v>49.076859516778114</v>
      </c>
      <c r="AV34" s="27">
        <f t="shared" si="44"/>
        <v>-37.602356190292419</v>
      </c>
      <c r="AW34" s="29">
        <f t="shared" si="44"/>
        <v>44.841814001012196</v>
      </c>
      <c r="AX34" s="29">
        <f t="shared" si="44"/>
        <v>33.274004630611095</v>
      </c>
      <c r="AY34" s="29">
        <f t="shared" si="44"/>
        <v>-4.1963370321430933</v>
      </c>
      <c r="AZ34" s="29">
        <f t="shared" si="44"/>
        <v>43.411676455850845</v>
      </c>
      <c r="BA34" s="29">
        <f t="shared" si="44"/>
        <v>-15.533107047298023</v>
      </c>
      <c r="BB34" s="29">
        <f t="shared" si="44"/>
        <v>-13.560983919690972</v>
      </c>
      <c r="BC34" s="29">
        <f t="shared" si="44"/>
        <v>-12.293066422620214</v>
      </c>
      <c r="BD34" s="29">
        <f t="shared" si="44"/>
        <v>4.8596417029602046</v>
      </c>
      <c r="BE34" s="29">
        <f t="shared" si="44"/>
        <v>24.392463686369936</v>
      </c>
      <c r="BF34" s="29">
        <f t="shared" si="44"/>
        <v>13.98558290781915</v>
      </c>
    </row>
    <row r="35" spans="1:58" ht="11.85" customHeight="1" x14ac:dyDescent="0.5">
      <c r="A35" s="21" t="s">
        <v>5</v>
      </c>
      <c r="B35" s="22">
        <v>2919.2250196695513</v>
      </c>
      <c r="C35" s="22">
        <v>3466.0290082320653</v>
      </c>
      <c r="D35" s="22">
        <v>3718.746081504702</v>
      </c>
      <c r="E35" s="22">
        <v>5043.10633213859</v>
      </c>
      <c r="F35" s="22">
        <v>5730.2716535433074</v>
      </c>
      <c r="G35" s="22">
        <v>5428.3079891933612</v>
      </c>
      <c r="H35" s="22">
        <v>3386.83</v>
      </c>
      <c r="I35" s="22">
        <v>3651.08</v>
      </c>
      <c r="J35" s="22">
        <v>4992.47</v>
      </c>
      <c r="K35" s="22">
        <v>5199.6899999999996</v>
      </c>
      <c r="L35" s="22">
        <v>4358.91</v>
      </c>
      <c r="M35" s="22">
        <v>5401.54</v>
      </c>
      <c r="N35" s="22">
        <v>6742.15</v>
      </c>
      <c r="O35" s="22">
        <v>8234.17</v>
      </c>
      <c r="P35" s="22">
        <v>9801.6299999999992</v>
      </c>
      <c r="Q35" s="22">
        <v>10259.879999999999</v>
      </c>
      <c r="R35" s="24">
        <v>13675.24</v>
      </c>
      <c r="S35" s="22">
        <v>8158.6671699999997</v>
      </c>
      <c r="T35" s="22">
        <v>13992.75</v>
      </c>
      <c r="U35" s="24">
        <v>17098.743882999999</v>
      </c>
      <c r="V35" s="24">
        <v>18505.09</v>
      </c>
      <c r="W35" s="22">
        <v>19903.43</v>
      </c>
      <c r="X35" s="22">
        <v>16595.32</v>
      </c>
      <c r="Y35" s="22">
        <v>16839.310000000001</v>
      </c>
      <c r="Z35" s="22">
        <v>14007.7</v>
      </c>
      <c r="AA35" s="22">
        <v>16756.86</v>
      </c>
      <c r="AB35" s="22">
        <v>19484.5</v>
      </c>
      <c r="AC35" s="22">
        <v>17519.241963</v>
      </c>
      <c r="AD35" s="25"/>
      <c r="AE35" s="26">
        <f t="shared" si="42"/>
        <v>18.731135314276347</v>
      </c>
      <c r="AF35" s="26">
        <f t="shared" si="42"/>
        <v>7.2912567284467489</v>
      </c>
      <c r="AG35" s="27">
        <f t="shared" si="43"/>
        <v>7.5093751833023141</v>
      </c>
      <c r="AH35" s="27">
        <f t="shared" si="43"/>
        <v>6.8426635403317659</v>
      </c>
      <c r="AI35" s="27">
        <f t="shared" si="43"/>
        <v>7.1312962445032229</v>
      </c>
      <c r="AJ35" s="27">
        <f t="shared" si="43"/>
        <v>7.9314247818153243</v>
      </c>
      <c r="AK35" s="27">
        <f t="shared" si="43"/>
        <v>8.5917247267828891</v>
      </c>
      <c r="AL35" s="27">
        <f t="shared" si="43"/>
        <v>7.9813198989689029</v>
      </c>
      <c r="AM35" s="27">
        <f t="shared" si="43"/>
        <v>7.3146446354638099</v>
      </c>
      <c r="AN35" s="27">
        <f t="shared" si="43"/>
        <v>8.0290117236337242</v>
      </c>
      <c r="AO35" s="27">
        <f t="shared" si="43"/>
        <v>8.4338303047859817</v>
      </c>
      <c r="AP35" s="27">
        <f t="shared" si="43"/>
        <v>6.7853148371700964</v>
      </c>
      <c r="AQ35" s="27">
        <f t="shared" si="43"/>
        <v>7.1987908413240458</v>
      </c>
      <c r="AR35" s="27">
        <f t="shared" si="43"/>
        <v>7.1696809424719818</v>
      </c>
      <c r="AS35" s="27">
        <f t="shared" si="43"/>
        <v>6.9668873405657274</v>
      </c>
      <c r="AT35" s="28"/>
      <c r="AU35" s="27">
        <f t="shared" si="44"/>
        <v>33.288498500957139</v>
      </c>
      <c r="AV35" s="27">
        <f t="shared" si="44"/>
        <v>-40.339861165142253</v>
      </c>
      <c r="AW35" s="27">
        <f t="shared" si="44"/>
        <v>71.50779298182843</v>
      </c>
      <c r="AX35" s="27">
        <f t="shared" si="44"/>
        <v>22.197165553590239</v>
      </c>
      <c r="AY35" s="27">
        <f t="shared" si="44"/>
        <v>8.2248504721930118</v>
      </c>
      <c r="AZ35" s="27">
        <f t="shared" si="44"/>
        <v>7.5565155316726473</v>
      </c>
      <c r="BA35" s="27">
        <f t="shared" si="44"/>
        <v>-16.620803549940888</v>
      </c>
      <c r="BB35" s="27">
        <f t="shared" si="44"/>
        <v>1.4702337767515283</v>
      </c>
      <c r="BC35" s="27">
        <f t="shared" si="44"/>
        <v>-16.815475218402653</v>
      </c>
      <c r="BD35" s="27">
        <f t="shared" si="44"/>
        <v>19.626062808312561</v>
      </c>
      <c r="BE35" s="27">
        <f t="shared" si="44"/>
        <v>16.277751320951527</v>
      </c>
      <c r="BF35" s="27">
        <f t="shared" si="44"/>
        <v>-10.086263630064918</v>
      </c>
    </row>
    <row r="36" spans="1:58" ht="11.85" hidden="1" customHeight="1" x14ac:dyDescent="0.5">
      <c r="A36" s="30" t="s">
        <v>6</v>
      </c>
      <c r="B36" s="31">
        <f t="shared" ref="B36:AC36" si="45">+B34+B35</f>
        <v>6036.5038506332166</v>
      </c>
      <c r="C36" s="31">
        <f t="shared" si="45"/>
        <v>6900.2794974688559</v>
      </c>
      <c r="D36" s="31">
        <f t="shared" si="45"/>
        <v>7691.1697306824626</v>
      </c>
      <c r="E36" s="31">
        <f t="shared" si="45"/>
        <v>10120.019323795324</v>
      </c>
      <c r="F36" s="31">
        <f t="shared" si="45"/>
        <v>12047.170939824038</v>
      </c>
      <c r="G36" s="31">
        <f t="shared" si="45"/>
        <v>11598.610369216771</v>
      </c>
      <c r="H36" s="31">
        <f t="shared" si="45"/>
        <v>6777.2999999999993</v>
      </c>
      <c r="I36" s="31">
        <f t="shared" si="45"/>
        <v>7126.1</v>
      </c>
      <c r="J36" s="31">
        <f t="shared" si="45"/>
        <v>9112.7200000000012</v>
      </c>
      <c r="K36" s="31">
        <f t="shared" si="45"/>
        <v>10744.43</v>
      </c>
      <c r="L36" s="31">
        <f t="shared" si="45"/>
        <v>9359.2999999999993</v>
      </c>
      <c r="M36" s="31">
        <f t="shared" si="45"/>
        <v>11316.68</v>
      </c>
      <c r="N36" s="31">
        <f t="shared" si="45"/>
        <v>13674.67</v>
      </c>
      <c r="O36" s="31">
        <f t="shared" si="45"/>
        <v>17439.559000000001</v>
      </c>
      <c r="P36" s="31">
        <f t="shared" si="45"/>
        <v>19191.23</v>
      </c>
      <c r="Q36" s="31">
        <f t="shared" si="45"/>
        <v>20062.830000000002</v>
      </c>
      <c r="R36" s="31">
        <f t="shared" si="45"/>
        <v>28289.17</v>
      </c>
      <c r="S36" s="31">
        <f t="shared" si="45"/>
        <v>17277.415158</v>
      </c>
      <c r="T36" s="31">
        <f t="shared" si="45"/>
        <v>27200.510000000002</v>
      </c>
      <c r="U36" s="31">
        <f t="shared" si="45"/>
        <v>34701.254557</v>
      </c>
      <c r="V36" s="31">
        <f t="shared" si="45"/>
        <v>35368.94</v>
      </c>
      <c r="W36" s="31">
        <f t="shared" si="45"/>
        <v>44088.160000000003</v>
      </c>
      <c r="X36" s="31">
        <f t="shared" si="45"/>
        <v>37023.410000000003</v>
      </c>
      <c r="Y36" s="31">
        <f t="shared" si="45"/>
        <v>34497.15</v>
      </c>
      <c r="Z36" s="31">
        <f t="shared" si="45"/>
        <v>29494.85</v>
      </c>
      <c r="AA36" s="31">
        <f t="shared" si="45"/>
        <v>32996.630000000005</v>
      </c>
      <c r="AB36" s="31">
        <f t="shared" si="45"/>
        <v>39685.550000000003</v>
      </c>
      <c r="AC36" s="31">
        <f t="shared" si="45"/>
        <v>40545.526559000005</v>
      </c>
      <c r="AD36" s="32"/>
      <c r="AE36" s="33">
        <f t="shared" si="42"/>
        <v>14.309203940042735</v>
      </c>
      <c r="AF36" s="33">
        <f t="shared" si="42"/>
        <v>11.461713014722363</v>
      </c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8"/>
      <c r="AU36" s="34">
        <f t="shared" si="44"/>
        <v>41.002889422877999</v>
      </c>
      <c r="AV36" s="34">
        <f t="shared" si="44"/>
        <v>-38.925690792624877</v>
      </c>
      <c r="AW36" s="34">
        <f t="shared" si="44"/>
        <v>57.43390866778639</v>
      </c>
      <c r="AX36" s="34">
        <f t="shared" si="44"/>
        <v>27.575749708369422</v>
      </c>
      <c r="AY36" s="34">
        <f t="shared" si="44"/>
        <v>1.9240959772888644</v>
      </c>
      <c r="AZ36" s="34">
        <f t="shared" si="44"/>
        <v>24.652194835355544</v>
      </c>
      <c r="BA36" s="34">
        <f t="shared" si="44"/>
        <v>-16.024143443500471</v>
      </c>
      <c r="BB36" s="34">
        <f t="shared" si="44"/>
        <v>-6.8234125381751776</v>
      </c>
      <c r="BC36" s="34">
        <f t="shared" si="44"/>
        <v>-14.500618167008007</v>
      </c>
      <c r="BD36" s="34">
        <f t="shared" si="44"/>
        <v>11.872513337074132</v>
      </c>
      <c r="BE36" s="34">
        <f t="shared" si="44"/>
        <v>20.271524698128253</v>
      </c>
      <c r="BF36" s="34">
        <f t="shared" si="44"/>
        <v>2.1669765418395492</v>
      </c>
    </row>
    <row r="37" spans="1:58" ht="11.85" customHeight="1" x14ac:dyDescent="0.5">
      <c r="A37" s="21" t="s">
        <v>7</v>
      </c>
      <c r="B37" s="22">
        <v>3347.1473231731147</v>
      </c>
      <c r="C37" s="22">
        <v>4033.333333333333</v>
      </c>
      <c r="D37" s="22">
        <v>4691.7605356439544</v>
      </c>
      <c r="E37" s="22">
        <v>6295.6982793117249</v>
      </c>
      <c r="F37" s="22">
        <v>6463.0665610142632</v>
      </c>
      <c r="G37" s="22">
        <v>5912.5080956052425</v>
      </c>
      <c r="H37" s="22">
        <v>3991.06</v>
      </c>
      <c r="I37" s="22">
        <v>4262.93</v>
      </c>
      <c r="J37" s="22">
        <v>4768.04</v>
      </c>
      <c r="K37" s="22">
        <v>5745.36</v>
      </c>
      <c r="L37" s="22">
        <v>5269.52</v>
      </c>
      <c r="M37" s="22">
        <v>6108.94</v>
      </c>
      <c r="N37" s="22">
        <v>8239.39</v>
      </c>
      <c r="O37" s="22">
        <v>10634.727000000001</v>
      </c>
      <c r="P37" s="22">
        <v>10774.54</v>
      </c>
      <c r="Q37" s="22">
        <v>11007.12</v>
      </c>
      <c r="R37" s="24">
        <v>14574.1</v>
      </c>
      <c r="S37" s="22">
        <v>9454.1811980000002</v>
      </c>
      <c r="T37" s="22">
        <v>15483.675472999999</v>
      </c>
      <c r="U37" s="22">
        <v>19467.850317</v>
      </c>
      <c r="V37" s="22">
        <v>24937.81</v>
      </c>
      <c r="W37" s="22">
        <v>21535.48</v>
      </c>
      <c r="X37" s="22">
        <v>18480.63</v>
      </c>
      <c r="Y37" s="22">
        <v>17363.419999999998</v>
      </c>
      <c r="Z37" s="22">
        <v>16160.27</v>
      </c>
      <c r="AA37" s="22">
        <v>19091.53</v>
      </c>
      <c r="AB37" s="22">
        <v>21042.3</v>
      </c>
      <c r="AC37" s="22">
        <v>19435.547663000001</v>
      </c>
      <c r="AD37" s="25"/>
      <c r="AE37" s="26">
        <f t="shared" si="42"/>
        <v>20.500621690882426</v>
      </c>
      <c r="AF37" s="26">
        <f t="shared" si="42"/>
        <v>16.324641379602191</v>
      </c>
      <c r="AG37" s="27">
        <f t="shared" ref="AG37:AS39" si="46">+(C37/C$60)*100</f>
        <v>8.7384765584429971</v>
      </c>
      <c r="AH37" s="27">
        <f t="shared" si="46"/>
        <v>8.6330548129890445</v>
      </c>
      <c r="AI37" s="27">
        <f t="shared" si="46"/>
        <v>8.9025466724081959</v>
      </c>
      <c r="AJ37" s="27">
        <f t="shared" si="46"/>
        <v>8.9457061353894254</v>
      </c>
      <c r="AK37" s="27">
        <f t="shared" si="46"/>
        <v>9.3580987120563446</v>
      </c>
      <c r="AL37" s="27">
        <f t="shared" si="46"/>
        <v>9.4052333881472734</v>
      </c>
      <c r="AM37" s="27">
        <f t="shared" si="46"/>
        <v>8.540436817560213</v>
      </c>
      <c r="AN37" s="27">
        <f t="shared" si="46"/>
        <v>7.6680779371242185</v>
      </c>
      <c r="AO37" s="27">
        <f t="shared" si="46"/>
        <v>9.3189000267141271</v>
      </c>
      <c r="AP37" s="27">
        <f t="shared" si="46"/>
        <v>8.2028195674525453</v>
      </c>
      <c r="AQ37" s="27">
        <f t="shared" si="46"/>
        <v>8.1415635767203653</v>
      </c>
      <c r="AR37" s="27">
        <f t="shared" si="46"/>
        <v>8.7618634205104033</v>
      </c>
      <c r="AS37" s="27">
        <f t="shared" si="46"/>
        <v>8.9979858208747885</v>
      </c>
      <c r="AT37" s="28"/>
      <c r="AU37" s="27">
        <f t="shared" si="44"/>
        <v>32.406115314451014</v>
      </c>
      <c r="AV37" s="27">
        <f t="shared" si="44"/>
        <v>-35.130257113646813</v>
      </c>
      <c r="AW37" s="27">
        <f t="shared" si="44"/>
        <v>63.775954244197465</v>
      </c>
      <c r="AX37" s="27">
        <f t="shared" si="44"/>
        <v>25.731454078506701</v>
      </c>
      <c r="AY37" s="27">
        <f t="shared" si="44"/>
        <v>28.097399527586475</v>
      </c>
      <c r="AZ37" s="27">
        <f t="shared" si="44"/>
        <v>-13.643258971016303</v>
      </c>
      <c r="BA37" s="27">
        <f t="shared" si="44"/>
        <v>-14.185195779244298</v>
      </c>
      <c r="BB37" s="27">
        <f t="shared" si="44"/>
        <v>-6.0453025681483918</v>
      </c>
      <c r="BC37" s="27">
        <f t="shared" si="44"/>
        <v>-6.929222468845408</v>
      </c>
      <c r="BD37" s="27">
        <f t="shared" si="44"/>
        <v>18.138682088851233</v>
      </c>
      <c r="BE37" s="27">
        <f t="shared" si="44"/>
        <v>10.217986719765261</v>
      </c>
      <c r="BF37" s="27">
        <f t="shared" si="44"/>
        <v>-7.6358208798467775</v>
      </c>
    </row>
    <row r="38" spans="1:58" ht="11.85" customHeight="1" x14ac:dyDescent="0.5">
      <c r="A38" s="35" t="s">
        <v>8</v>
      </c>
      <c r="B38" s="31">
        <f t="shared" ref="B38:AC38" si="47">+B34+B35+B37</f>
        <v>9383.6511738063309</v>
      </c>
      <c r="C38" s="31">
        <f t="shared" si="47"/>
        <v>10933.612830802189</v>
      </c>
      <c r="D38" s="31">
        <f t="shared" si="47"/>
        <v>12382.930266326417</v>
      </c>
      <c r="E38" s="31">
        <f t="shared" si="47"/>
        <v>16415.717603107048</v>
      </c>
      <c r="F38" s="31">
        <f t="shared" si="47"/>
        <v>18510.237500838302</v>
      </c>
      <c r="G38" s="31">
        <f t="shared" si="47"/>
        <v>17511.118464822015</v>
      </c>
      <c r="H38" s="31">
        <f t="shared" si="47"/>
        <v>10768.359999999999</v>
      </c>
      <c r="I38" s="31">
        <f t="shared" si="47"/>
        <v>11389.03</v>
      </c>
      <c r="J38" s="31">
        <f t="shared" si="47"/>
        <v>13880.760000000002</v>
      </c>
      <c r="K38" s="31">
        <f t="shared" si="47"/>
        <v>16489.79</v>
      </c>
      <c r="L38" s="31">
        <f t="shared" si="47"/>
        <v>14628.82</v>
      </c>
      <c r="M38" s="31">
        <f t="shared" si="47"/>
        <v>17425.62</v>
      </c>
      <c r="N38" s="31">
        <f t="shared" si="47"/>
        <v>21914.059999999998</v>
      </c>
      <c r="O38" s="31">
        <f t="shared" si="47"/>
        <v>28074.286</v>
      </c>
      <c r="P38" s="31">
        <f t="shared" si="47"/>
        <v>29965.77</v>
      </c>
      <c r="Q38" s="31">
        <f t="shared" si="47"/>
        <v>31069.950000000004</v>
      </c>
      <c r="R38" s="31">
        <f t="shared" si="47"/>
        <v>42863.27</v>
      </c>
      <c r="S38" s="31">
        <f t="shared" si="47"/>
        <v>26731.596356000002</v>
      </c>
      <c r="T38" s="31">
        <f t="shared" si="47"/>
        <v>42684.185473000005</v>
      </c>
      <c r="U38" s="31">
        <f t="shared" si="47"/>
        <v>54169.104873999997</v>
      </c>
      <c r="V38" s="31">
        <f t="shared" si="47"/>
        <v>60306.75</v>
      </c>
      <c r="W38" s="31">
        <f t="shared" si="47"/>
        <v>65623.64</v>
      </c>
      <c r="X38" s="31">
        <f t="shared" si="47"/>
        <v>55504.040000000008</v>
      </c>
      <c r="Y38" s="31">
        <f t="shared" si="47"/>
        <v>51860.57</v>
      </c>
      <c r="Z38" s="31">
        <f t="shared" si="47"/>
        <v>45655.119999999995</v>
      </c>
      <c r="AA38" s="31">
        <f t="shared" si="47"/>
        <v>52088.160000000003</v>
      </c>
      <c r="AB38" s="31">
        <f t="shared" si="47"/>
        <v>60727.850000000006</v>
      </c>
      <c r="AC38" s="31">
        <f t="shared" si="47"/>
        <v>59981.07422200001</v>
      </c>
      <c r="AD38" s="32"/>
      <c r="AE38" s="33">
        <f t="shared" si="42"/>
        <v>16.517681958622312</v>
      </c>
      <c r="AF38" s="33">
        <f t="shared" si="42"/>
        <v>13.255613290432322</v>
      </c>
      <c r="AG38" s="27">
        <f t="shared" si="46"/>
        <v>23.688376715964424</v>
      </c>
      <c r="AH38" s="27">
        <f t="shared" si="46"/>
        <v>22.785160266058718</v>
      </c>
      <c r="AI38" s="27">
        <f t="shared" si="46"/>
        <v>23.212944083259053</v>
      </c>
      <c r="AJ38" s="27">
        <f t="shared" si="46"/>
        <v>25.620522953855929</v>
      </c>
      <c r="AK38" s="27">
        <f t="shared" si="46"/>
        <v>27.715949391108975</v>
      </c>
      <c r="AL38" s="27">
        <f t="shared" si="46"/>
        <v>25.376451120150929</v>
      </c>
      <c r="AM38" s="27">
        <f t="shared" si="46"/>
        <v>22.817004062533936</v>
      </c>
      <c r="AN38" s="27">
        <f t="shared" si="46"/>
        <v>22.323375958783142</v>
      </c>
      <c r="AO38" s="27">
        <f t="shared" si="46"/>
        <v>26.746227298465264</v>
      </c>
      <c r="AP38" s="27">
        <f t="shared" si="46"/>
        <v>22.772011671791951</v>
      </c>
      <c r="AQ38" s="27">
        <f t="shared" si="46"/>
        <v>23.223635048595977</v>
      </c>
      <c r="AR38" s="27">
        <f t="shared" si="46"/>
        <v>23.303666983705128</v>
      </c>
      <c r="AS38" s="27">
        <f t="shared" si="46"/>
        <v>23.753503720329025</v>
      </c>
      <c r="AT38" s="28"/>
      <c r="AU38" s="34">
        <f t="shared" si="44"/>
        <v>37.957318888507999</v>
      </c>
      <c r="AV38" s="34">
        <f t="shared" si="44"/>
        <v>-37.635191258156453</v>
      </c>
      <c r="AW38" s="34">
        <f t="shared" si="44"/>
        <v>59.676904082158885</v>
      </c>
      <c r="AX38" s="34">
        <f t="shared" si="44"/>
        <v>26.906732022015056</v>
      </c>
      <c r="AY38" s="34">
        <f t="shared" si="44"/>
        <v>11.330527134012037</v>
      </c>
      <c r="AZ38" s="34">
        <f t="shared" si="44"/>
        <v>8.8164094400709594</v>
      </c>
      <c r="BA38" s="34">
        <f t="shared" si="44"/>
        <v>-15.42066243201382</v>
      </c>
      <c r="BB38" s="34">
        <f t="shared" si="44"/>
        <v>-6.5643329746807755</v>
      </c>
      <c r="BC38" s="34">
        <f t="shared" si="44"/>
        <v>-11.965641719711151</v>
      </c>
      <c r="BD38" s="34">
        <f t="shared" si="44"/>
        <v>14.090511644696168</v>
      </c>
      <c r="BE38" s="34">
        <f t="shared" si="44"/>
        <v>16.586667680332724</v>
      </c>
      <c r="BF38" s="27">
        <f t="shared" si="44"/>
        <v>-1.2297089029168595</v>
      </c>
    </row>
    <row r="39" spans="1:58" ht="11.85" customHeight="1" x14ac:dyDescent="0.5">
      <c r="A39" s="21" t="s">
        <v>9</v>
      </c>
      <c r="B39" s="22">
        <v>3311.6964980544749</v>
      </c>
      <c r="C39" s="22">
        <v>3912.6268187180499</v>
      </c>
      <c r="D39" s="22">
        <v>4102.620553359684</v>
      </c>
      <c r="E39" s="22">
        <v>5134.9252525252523</v>
      </c>
      <c r="F39" s="22">
        <v>6344.6302886516414</v>
      </c>
      <c r="G39" s="22">
        <v>5765.8149001536103</v>
      </c>
      <c r="H39" s="22">
        <v>3619.94</v>
      </c>
      <c r="I39" s="22">
        <v>3740.32</v>
      </c>
      <c r="J39" s="22">
        <v>4754.07</v>
      </c>
      <c r="K39" s="22">
        <v>4882.4399999999996</v>
      </c>
      <c r="L39" s="22">
        <v>5162.74</v>
      </c>
      <c r="M39" s="22">
        <v>5788.99</v>
      </c>
      <c r="N39" s="22">
        <v>7532.63</v>
      </c>
      <c r="O39" s="22">
        <v>9724.01</v>
      </c>
      <c r="P39" s="22">
        <v>9754.4699999999993</v>
      </c>
      <c r="Q39" s="22">
        <v>10784.79</v>
      </c>
      <c r="R39" s="24">
        <v>15442.88</v>
      </c>
      <c r="S39" s="22">
        <v>9810.9068110000007</v>
      </c>
      <c r="T39" s="22">
        <v>14544.05272</v>
      </c>
      <c r="U39" s="22">
        <v>18344.385289999998</v>
      </c>
      <c r="V39" s="22">
        <v>20078.009999999998</v>
      </c>
      <c r="W39" s="22">
        <v>21884.75</v>
      </c>
      <c r="X39" s="22">
        <v>18702.87</v>
      </c>
      <c r="Y39" s="22">
        <v>17423.34</v>
      </c>
      <c r="Z39" s="22">
        <v>14828.49</v>
      </c>
      <c r="AA39" s="22">
        <v>16679.54</v>
      </c>
      <c r="AB39" s="22">
        <v>20160.330000000002</v>
      </c>
      <c r="AC39" s="22">
        <v>20012.85355</v>
      </c>
      <c r="AD39" s="25"/>
      <c r="AE39" s="26">
        <f t="shared" si="42"/>
        <v>18.145694239088762</v>
      </c>
      <c r="AF39" s="26">
        <f t="shared" si="42"/>
        <v>4.8559124967579859</v>
      </c>
      <c r="AG39" s="27">
        <f t="shared" si="46"/>
        <v>8.4769581166867134</v>
      </c>
      <c r="AH39" s="27">
        <f t="shared" si="46"/>
        <v>7.5490101945683339</v>
      </c>
      <c r="AI39" s="27">
        <f t="shared" si="46"/>
        <v>7.2611344590883338</v>
      </c>
      <c r="AJ39" s="27">
        <f t="shared" si="46"/>
        <v>8.7817752709422088</v>
      </c>
      <c r="AK39" s="27">
        <f t="shared" si="46"/>
        <v>9.1259181583512738</v>
      </c>
      <c r="AL39" s="27">
        <f t="shared" si="46"/>
        <v>8.5306611654773015</v>
      </c>
      <c r="AM39" s="27">
        <f t="shared" si="46"/>
        <v>7.4934297859586749</v>
      </c>
      <c r="AN39" s="27">
        <f t="shared" si="46"/>
        <v>7.6456110432261752</v>
      </c>
      <c r="AO39" s="27">
        <f t="shared" si="46"/>
        <v>7.9192548850603144</v>
      </c>
      <c r="AP39" s="27">
        <f t="shared" si="46"/>
        <v>8.0366000496572632</v>
      </c>
      <c r="AQ39" s="27">
        <f t="shared" si="46"/>
        <v>7.7151568242605784</v>
      </c>
      <c r="AR39" s="27">
        <f t="shared" si="46"/>
        <v>8.0102865936967778</v>
      </c>
      <c r="AS39" s="27">
        <f t="shared" si="46"/>
        <v>8.2274330222152976</v>
      </c>
      <c r="AT39" s="28"/>
      <c r="AU39" s="27">
        <f t="shared" si="44"/>
        <v>43.191290697361737</v>
      </c>
      <c r="AV39" s="27">
        <f t="shared" si="44"/>
        <v>-36.469707651681546</v>
      </c>
      <c r="AW39" s="27">
        <f t="shared" si="44"/>
        <v>48.243714879578611</v>
      </c>
      <c r="AX39" s="27">
        <f t="shared" si="44"/>
        <v>26.129804691742066</v>
      </c>
      <c r="AY39" s="27">
        <f t="shared" si="44"/>
        <v>9.4504377366356529</v>
      </c>
      <c r="AZ39" s="27">
        <f t="shared" si="44"/>
        <v>8.998600956967362</v>
      </c>
      <c r="BA39" s="27">
        <f t="shared" si="44"/>
        <v>-14.539256788402888</v>
      </c>
      <c r="BB39" s="27">
        <f t="shared" si="44"/>
        <v>-6.8413564335313204</v>
      </c>
      <c r="BC39" s="27">
        <f t="shared" si="44"/>
        <v>-14.892953934205499</v>
      </c>
      <c r="BD39" s="27">
        <f t="shared" si="44"/>
        <v>12.483064695056623</v>
      </c>
      <c r="BE39" s="27">
        <f t="shared" si="44"/>
        <v>20.868621077080075</v>
      </c>
      <c r="BF39" s="27">
        <f t="shared" si="44"/>
        <v>-0.73151803566708917</v>
      </c>
    </row>
    <row r="40" spans="1:58" ht="12.75" hidden="1" customHeight="1" x14ac:dyDescent="0.5">
      <c r="A40" s="30" t="s">
        <v>10</v>
      </c>
      <c r="B40" s="31">
        <f t="shared" ref="B40:AC40" si="48">+B38+B39</f>
        <v>12695.347671860805</v>
      </c>
      <c r="C40" s="31">
        <f t="shared" si="48"/>
        <v>14846.239649520239</v>
      </c>
      <c r="D40" s="31">
        <f t="shared" si="48"/>
        <v>16485.550819686101</v>
      </c>
      <c r="E40" s="31">
        <f t="shared" si="48"/>
        <v>21550.642855632301</v>
      </c>
      <c r="F40" s="31">
        <f t="shared" si="48"/>
        <v>24854.867789489945</v>
      </c>
      <c r="G40" s="31">
        <f t="shared" si="48"/>
        <v>23276.933364975626</v>
      </c>
      <c r="H40" s="31">
        <f t="shared" si="48"/>
        <v>14388.3</v>
      </c>
      <c r="I40" s="31">
        <f t="shared" si="48"/>
        <v>15129.35</v>
      </c>
      <c r="J40" s="31">
        <f t="shared" si="48"/>
        <v>18634.830000000002</v>
      </c>
      <c r="K40" s="31">
        <f t="shared" si="48"/>
        <v>21372.23</v>
      </c>
      <c r="L40" s="31">
        <f t="shared" si="48"/>
        <v>19791.559999999998</v>
      </c>
      <c r="M40" s="31">
        <f t="shared" si="48"/>
        <v>23214.61</v>
      </c>
      <c r="N40" s="31">
        <f t="shared" si="48"/>
        <v>29446.69</v>
      </c>
      <c r="O40" s="31">
        <f t="shared" si="48"/>
        <v>37798.296000000002</v>
      </c>
      <c r="P40" s="31">
        <f t="shared" si="48"/>
        <v>39720.239999999998</v>
      </c>
      <c r="Q40" s="31">
        <f t="shared" si="48"/>
        <v>41854.740000000005</v>
      </c>
      <c r="R40" s="31">
        <f t="shared" si="48"/>
        <v>58306.149999999994</v>
      </c>
      <c r="S40" s="31">
        <f t="shared" si="48"/>
        <v>36542.503167000003</v>
      </c>
      <c r="T40" s="31">
        <f t="shared" si="48"/>
        <v>57228.238193000005</v>
      </c>
      <c r="U40" s="31">
        <f t="shared" si="48"/>
        <v>72513.490163999988</v>
      </c>
      <c r="V40" s="31">
        <f t="shared" si="48"/>
        <v>80384.759999999995</v>
      </c>
      <c r="W40" s="31">
        <f t="shared" si="48"/>
        <v>87508.39</v>
      </c>
      <c r="X40" s="31">
        <f t="shared" si="48"/>
        <v>74206.91</v>
      </c>
      <c r="Y40" s="31">
        <f t="shared" si="48"/>
        <v>69283.91</v>
      </c>
      <c r="Z40" s="31">
        <f t="shared" si="48"/>
        <v>60483.609999999993</v>
      </c>
      <c r="AA40" s="31">
        <f t="shared" si="48"/>
        <v>68767.700000000012</v>
      </c>
      <c r="AB40" s="31">
        <f t="shared" si="48"/>
        <v>80888.180000000008</v>
      </c>
      <c r="AC40" s="31">
        <f t="shared" si="48"/>
        <v>79993.92777200001</v>
      </c>
      <c r="AD40" s="32"/>
      <c r="AE40" s="33">
        <f t="shared" si="42"/>
        <v>16.942363716646213</v>
      </c>
      <c r="AF40" s="33">
        <f t="shared" si="42"/>
        <v>11.041928521063827</v>
      </c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8"/>
      <c r="AU40" s="34">
        <f t="shared" si="44"/>
        <v>39.305966301546704</v>
      </c>
      <c r="AV40" s="34">
        <f t="shared" si="44"/>
        <v>-37.326503006972665</v>
      </c>
      <c r="AW40" s="34">
        <f t="shared" si="44"/>
        <v>56.607329091457579</v>
      </c>
      <c r="AX40" s="34">
        <f t="shared" si="44"/>
        <v>26.709282783529108</v>
      </c>
      <c r="AY40" s="34">
        <f t="shared" si="44"/>
        <v>10.854904126388032</v>
      </c>
      <c r="AZ40" s="34">
        <f t="shared" si="44"/>
        <v>8.8619161144475775</v>
      </c>
      <c r="BA40" s="34">
        <f t="shared" si="44"/>
        <v>-15.200233943282459</v>
      </c>
      <c r="BB40" s="34">
        <f t="shared" si="44"/>
        <v>-6.6341530728068365</v>
      </c>
      <c r="BC40" s="34">
        <f t="shared" si="44"/>
        <v>-12.701794687973022</v>
      </c>
      <c r="BD40" s="34">
        <f t="shared" si="44"/>
        <v>13.696421228825484</v>
      </c>
      <c r="BE40" s="34">
        <f t="shared" si="44"/>
        <v>17.625251389824005</v>
      </c>
      <c r="BF40" s="27">
        <f t="shared" si="44"/>
        <v>-1.1055412892217342</v>
      </c>
    </row>
    <row r="41" spans="1:58" ht="11.85" customHeight="1" x14ac:dyDescent="0.5">
      <c r="A41" s="21" t="s">
        <v>11</v>
      </c>
      <c r="B41" s="22">
        <v>2893.15031152648</v>
      </c>
      <c r="C41" s="22">
        <v>3706.124307205067</v>
      </c>
      <c r="D41" s="22">
        <v>4319.4378463974663</v>
      </c>
      <c r="E41" s="22">
        <v>6309.2354615697441</v>
      </c>
      <c r="F41" s="22">
        <v>6460.2960915909989</v>
      </c>
      <c r="G41" s="22">
        <v>5488.3707951070337</v>
      </c>
      <c r="H41" s="22">
        <v>3370.5</v>
      </c>
      <c r="I41" s="22">
        <v>3511.58</v>
      </c>
      <c r="J41" s="22">
        <v>4702.3599999999997</v>
      </c>
      <c r="K41" s="22">
        <v>5309.98</v>
      </c>
      <c r="L41" s="22">
        <v>5279.54</v>
      </c>
      <c r="M41" s="22">
        <v>5989.47</v>
      </c>
      <c r="N41" s="22">
        <v>7872.83</v>
      </c>
      <c r="O41" s="22">
        <v>10795.27</v>
      </c>
      <c r="P41" s="22">
        <v>11479.71</v>
      </c>
      <c r="Q41" s="22">
        <v>12246.8</v>
      </c>
      <c r="R41" s="24">
        <v>14168.92</v>
      </c>
      <c r="S41" s="22">
        <v>9251.6269580000007</v>
      </c>
      <c r="T41" s="22">
        <v>14343.43</v>
      </c>
      <c r="U41" s="22">
        <v>19186.584976999999</v>
      </c>
      <c r="V41" s="22">
        <v>22940.560000000001</v>
      </c>
      <c r="W41" s="22">
        <v>22287.54</v>
      </c>
      <c r="X41" s="22">
        <v>20006.46</v>
      </c>
      <c r="Y41" s="22">
        <v>16000.17</v>
      </c>
      <c r="Z41" s="22">
        <v>16054.84</v>
      </c>
      <c r="AA41" s="22">
        <v>18843.990000000002</v>
      </c>
      <c r="AB41" s="22">
        <v>20979.1</v>
      </c>
      <c r="AC41" s="22">
        <v>20836.388865000001</v>
      </c>
      <c r="AD41" s="32"/>
      <c r="AE41" s="33">
        <f t="shared" si="42"/>
        <v>28.09995707584396</v>
      </c>
      <c r="AF41" s="33">
        <f t="shared" si="42"/>
        <v>16.548649973776051</v>
      </c>
      <c r="AG41" s="27">
        <f t="shared" ref="AG41:AS41" si="49">+(C41/C$60)*100</f>
        <v>8.0295571193026305</v>
      </c>
      <c r="AH41" s="27">
        <f t="shared" si="49"/>
        <v>7.9479639691650545</v>
      </c>
      <c r="AI41" s="27">
        <f t="shared" si="49"/>
        <v>8.9216891712253545</v>
      </c>
      <c r="AJ41" s="27">
        <f t="shared" si="49"/>
        <v>8.9418714533412622</v>
      </c>
      <c r="AK41" s="27">
        <f t="shared" si="49"/>
        <v>8.6867899102168042</v>
      </c>
      <c r="AL41" s="27">
        <f t="shared" si="49"/>
        <v>7.9428370244372131</v>
      </c>
      <c r="AM41" s="27">
        <f t="shared" si="49"/>
        <v>7.0351676241008159</v>
      </c>
      <c r="AN41" s="27">
        <f t="shared" si="49"/>
        <v>7.5624497630924727</v>
      </c>
      <c r="AO41" s="27">
        <f t="shared" si="49"/>
        <v>8.6127192663038485</v>
      </c>
      <c r="AP41" s="27">
        <f t="shared" si="49"/>
        <v>8.2184172408774234</v>
      </c>
      <c r="AQ41" s="27">
        <f t="shared" si="49"/>
        <v>7.9823424024232228</v>
      </c>
      <c r="AR41" s="27">
        <f t="shared" si="49"/>
        <v>8.3720592413876425</v>
      </c>
      <c r="AS41" s="27">
        <f t="shared" si="49"/>
        <v>9.1338203973186101</v>
      </c>
      <c r="AT41" s="28"/>
      <c r="AU41" s="27">
        <f t="shared" si="44"/>
        <v>15.694875396021835</v>
      </c>
      <c r="AV41" s="27">
        <f t="shared" si="44"/>
        <v>-34.70478372381239</v>
      </c>
      <c r="AW41" s="27">
        <f t="shared" si="44"/>
        <v>55.036839089118828</v>
      </c>
      <c r="AX41" s="27">
        <f t="shared" si="44"/>
        <v>33.765668163054443</v>
      </c>
      <c r="AY41" s="27">
        <f t="shared" si="44"/>
        <v>19.565623728767246</v>
      </c>
      <c r="AZ41" s="27">
        <f t="shared" si="44"/>
        <v>-2.8465739284481262</v>
      </c>
      <c r="BA41" s="27">
        <f t="shared" si="44"/>
        <v>-10.234776920198463</v>
      </c>
      <c r="BB41" s="27">
        <f t="shared" si="44"/>
        <v>-20.02498193083634</v>
      </c>
      <c r="BC41" s="27">
        <f t="shared" si="44"/>
        <v>0.34168386960888864</v>
      </c>
      <c r="BD41" s="27">
        <f t="shared" si="44"/>
        <v>17.372642766916414</v>
      </c>
      <c r="BE41" s="27">
        <f t="shared" si="44"/>
        <v>11.33045602337932</v>
      </c>
      <c r="BF41" s="27">
        <f t="shared" si="44"/>
        <v>-0.68025384787716581</v>
      </c>
    </row>
    <row r="42" spans="1:58" ht="11.85" hidden="1" customHeight="1" x14ac:dyDescent="0.5">
      <c r="A42" s="30" t="s">
        <v>12</v>
      </c>
      <c r="B42" s="31">
        <f t="shared" ref="B42:AC42" si="50">+B38+B39+B41</f>
        <v>15588.497983387286</v>
      </c>
      <c r="C42" s="31">
        <f t="shared" si="50"/>
        <v>18552.363956725305</v>
      </c>
      <c r="D42" s="31">
        <f t="shared" si="50"/>
        <v>20804.988666083569</v>
      </c>
      <c r="E42" s="31">
        <f t="shared" si="50"/>
        <v>27859.878317202045</v>
      </c>
      <c r="F42" s="31">
        <f t="shared" si="50"/>
        <v>31315.163881080945</v>
      </c>
      <c r="G42" s="31">
        <f t="shared" si="50"/>
        <v>28765.304160082662</v>
      </c>
      <c r="H42" s="31">
        <f t="shared" si="50"/>
        <v>17758.8</v>
      </c>
      <c r="I42" s="31">
        <f t="shared" si="50"/>
        <v>18640.93</v>
      </c>
      <c r="J42" s="31">
        <f t="shared" si="50"/>
        <v>23337.190000000002</v>
      </c>
      <c r="K42" s="31">
        <f t="shared" si="50"/>
        <v>26682.21</v>
      </c>
      <c r="L42" s="31">
        <f t="shared" si="50"/>
        <v>25071.1</v>
      </c>
      <c r="M42" s="31">
        <f t="shared" si="50"/>
        <v>29204.080000000002</v>
      </c>
      <c r="N42" s="31">
        <f t="shared" si="50"/>
        <v>37319.519999999997</v>
      </c>
      <c r="O42" s="31">
        <f t="shared" si="50"/>
        <v>48593.566000000006</v>
      </c>
      <c r="P42" s="31">
        <f t="shared" si="50"/>
        <v>51199.95</v>
      </c>
      <c r="Q42" s="31">
        <f t="shared" si="50"/>
        <v>54101.540000000008</v>
      </c>
      <c r="R42" s="31">
        <f t="shared" si="50"/>
        <v>72475.069999999992</v>
      </c>
      <c r="S42" s="31">
        <f t="shared" si="50"/>
        <v>45794.130125000003</v>
      </c>
      <c r="T42" s="31">
        <f t="shared" si="50"/>
        <v>71571.668193000005</v>
      </c>
      <c r="U42" s="31">
        <f t="shared" si="50"/>
        <v>91700.075140999979</v>
      </c>
      <c r="V42" s="31">
        <f t="shared" si="50"/>
        <v>103325.31999999999</v>
      </c>
      <c r="W42" s="31">
        <f t="shared" si="50"/>
        <v>109795.93</v>
      </c>
      <c r="X42" s="31">
        <f t="shared" si="50"/>
        <v>94213.37</v>
      </c>
      <c r="Y42" s="31">
        <f t="shared" si="50"/>
        <v>85284.08</v>
      </c>
      <c r="Z42" s="31">
        <f t="shared" si="50"/>
        <v>76538.45</v>
      </c>
      <c r="AA42" s="31">
        <f t="shared" si="50"/>
        <v>87611.690000000017</v>
      </c>
      <c r="AB42" s="31">
        <f t="shared" si="50"/>
        <v>101867.28</v>
      </c>
      <c r="AC42" s="31">
        <f t="shared" si="50"/>
        <v>100830.31663700001</v>
      </c>
      <c r="AD42" s="32"/>
      <c r="AE42" s="33">
        <f t="shared" si="42"/>
        <v>19.013159423676495</v>
      </c>
      <c r="AF42" s="33">
        <f t="shared" si="42"/>
        <v>12.141982092485204</v>
      </c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8"/>
      <c r="AU42" s="34">
        <f t="shared" si="44"/>
        <v>33.961195928988317</v>
      </c>
      <c r="AV42" s="34">
        <f t="shared" si="44"/>
        <v>-36.813955302147342</v>
      </c>
      <c r="AW42" s="34">
        <f t="shared" si="44"/>
        <v>56.290048522894608</v>
      </c>
      <c r="AX42" s="34">
        <f t="shared" si="44"/>
        <v>28.123428524429194</v>
      </c>
      <c r="AY42" s="34">
        <f t="shared" si="44"/>
        <v>12.677464921511561</v>
      </c>
      <c r="AZ42" s="34">
        <f t="shared" si="44"/>
        <v>6.2623662815658454</v>
      </c>
      <c r="BA42" s="34">
        <f t="shared" si="44"/>
        <v>-14.192292920147398</v>
      </c>
      <c r="BB42" s="34">
        <f t="shared" si="44"/>
        <v>-9.4777312392073316</v>
      </c>
      <c r="BC42" s="34">
        <f t="shared" si="44"/>
        <v>-10.254704043239959</v>
      </c>
      <c r="BD42" s="34">
        <f t="shared" si="44"/>
        <v>14.467551929781731</v>
      </c>
      <c r="BE42" s="34">
        <f t="shared" si="44"/>
        <v>16.271333197658876</v>
      </c>
      <c r="BF42" s="27">
        <f t="shared" si="44"/>
        <v>-1.0179552875074216</v>
      </c>
    </row>
    <row r="43" spans="1:58" ht="11.85" customHeight="1" x14ac:dyDescent="0.5">
      <c r="A43" s="21" t="s">
        <v>13</v>
      </c>
      <c r="B43" s="22">
        <v>3842.2866092404074</v>
      </c>
      <c r="C43" s="22">
        <v>3773.2131537242471</v>
      </c>
      <c r="D43" s="22">
        <v>4839.1092636579569</v>
      </c>
      <c r="E43" s="22">
        <v>6153.0300568643379</v>
      </c>
      <c r="F43" s="22">
        <v>5749.9370326643048</v>
      </c>
      <c r="G43" s="22">
        <v>5871.9702357943561</v>
      </c>
      <c r="H43" s="22">
        <v>3678.49</v>
      </c>
      <c r="I43" s="22">
        <v>4626.32</v>
      </c>
      <c r="J43" s="22">
        <v>5473.05</v>
      </c>
      <c r="K43" s="22">
        <v>4855.9799999999996</v>
      </c>
      <c r="L43" s="22">
        <v>5313.44</v>
      </c>
      <c r="M43" s="22">
        <v>5818.81</v>
      </c>
      <c r="N43" s="22">
        <v>8117.67</v>
      </c>
      <c r="O43" s="22">
        <v>11048.17</v>
      </c>
      <c r="P43" s="22">
        <v>11383.73</v>
      </c>
      <c r="Q43" s="22">
        <v>11969.16</v>
      </c>
      <c r="R43" s="24">
        <v>16112.74</v>
      </c>
      <c r="S43" s="22">
        <v>11397.461182999999</v>
      </c>
      <c r="T43" s="22">
        <v>15703.67</v>
      </c>
      <c r="U43" s="22">
        <v>19805.826239000002</v>
      </c>
      <c r="V43" s="36">
        <v>20399.240000000002</v>
      </c>
      <c r="W43" s="36">
        <v>20994.63</v>
      </c>
      <c r="X43" s="36">
        <v>18049.39</v>
      </c>
      <c r="Y43" s="36">
        <v>18001.32</v>
      </c>
      <c r="Z43" s="36">
        <v>16146.2</v>
      </c>
      <c r="AA43" s="36">
        <v>18227.05</v>
      </c>
      <c r="AB43" s="36">
        <v>20094.14</v>
      </c>
      <c r="AC43" s="36">
        <v>18197.116284</v>
      </c>
      <c r="AD43" s="25"/>
      <c r="AE43" s="26">
        <f t="shared" si="42"/>
        <v>-1.7977174151986408</v>
      </c>
      <c r="AF43" s="26">
        <f t="shared" si="42"/>
        <v>28.249029845601115</v>
      </c>
      <c r="AG43" s="27">
        <f t="shared" ref="AG43:AS46" si="51">+(C43/C$60)*100</f>
        <v>8.1749094282218451</v>
      </c>
      <c r="AH43" s="27">
        <f t="shared" si="51"/>
        <v>8.9041832382155697</v>
      </c>
      <c r="AI43" s="27">
        <f t="shared" si="51"/>
        <v>8.7008040772808073</v>
      </c>
      <c r="AJ43" s="27">
        <f t="shared" si="51"/>
        <v>7.9586441676899229</v>
      </c>
      <c r="AK43" s="27">
        <f t="shared" si="51"/>
        <v>9.2939368897718655</v>
      </c>
      <c r="AL43" s="27">
        <f t="shared" si="51"/>
        <v>8.6686386488716938</v>
      </c>
      <c r="AM43" s="27">
        <f t="shared" si="51"/>
        <v>9.2684594065150385</v>
      </c>
      <c r="AN43" s="27">
        <f t="shared" si="51"/>
        <v>8.8018921724183734</v>
      </c>
      <c r="AO43" s="27">
        <f t="shared" si="51"/>
        <v>7.8763371053725564</v>
      </c>
      <c r="AP43" s="27">
        <f t="shared" si="51"/>
        <v>8.271187812644234</v>
      </c>
      <c r="AQ43" s="27">
        <f t="shared" si="51"/>
        <v>7.7548988131911969</v>
      </c>
      <c r="AR43" s="27">
        <f t="shared" si="51"/>
        <v>8.6324249529121317</v>
      </c>
      <c r="AS43" s="27">
        <f t="shared" si="51"/>
        <v>9.3477977391064382</v>
      </c>
      <c r="AT43" s="28"/>
      <c r="AU43" s="27">
        <f t="shared" si="44"/>
        <v>34.618803658736283</v>
      </c>
      <c r="AV43" s="27">
        <f t="shared" si="44"/>
        <v>-29.264289109114905</v>
      </c>
      <c r="AW43" s="27">
        <f t="shared" si="44"/>
        <v>37.782175765800986</v>
      </c>
      <c r="AX43" s="27">
        <f t="shared" si="44"/>
        <v>26.122277397576511</v>
      </c>
      <c r="AY43" s="27">
        <f t="shared" si="44"/>
        <v>2.9961575641388682</v>
      </c>
      <c r="AZ43" s="27">
        <f t="shared" si="44"/>
        <v>2.91868716677679</v>
      </c>
      <c r="BA43" s="27">
        <f t="shared" si="44"/>
        <v>-14.028539678956008</v>
      </c>
      <c r="BB43" s="27">
        <f t="shared" si="44"/>
        <v>-0.26632478992364428</v>
      </c>
      <c r="BC43" s="27">
        <f t="shared" si="44"/>
        <v>-10.305466488013092</v>
      </c>
      <c r="BD43" s="27">
        <f t="shared" si="44"/>
        <v>12.88755248913056</v>
      </c>
      <c r="BE43" s="27">
        <f t="shared" si="44"/>
        <v>10.243511703758967</v>
      </c>
      <c r="BF43" s="27">
        <f t="shared" si="44"/>
        <v>-9.4406812931531299</v>
      </c>
    </row>
    <row r="44" spans="1:58" ht="11.85" customHeight="1" x14ac:dyDescent="0.5">
      <c r="A44" s="35" t="s">
        <v>14</v>
      </c>
      <c r="B44" s="31">
        <f t="shared" ref="B44:AC44" si="52">+B39+B41+B43</f>
        <v>10047.133418821362</v>
      </c>
      <c r="C44" s="31">
        <f t="shared" si="52"/>
        <v>11391.964279647364</v>
      </c>
      <c r="D44" s="31">
        <f t="shared" si="52"/>
        <v>13261.167663415108</v>
      </c>
      <c r="E44" s="31">
        <f t="shared" si="52"/>
        <v>17597.190770959336</v>
      </c>
      <c r="F44" s="31">
        <f t="shared" si="52"/>
        <v>18554.863412906943</v>
      </c>
      <c r="G44" s="31">
        <f t="shared" si="52"/>
        <v>17126.155931055</v>
      </c>
      <c r="H44" s="31">
        <f t="shared" si="52"/>
        <v>10668.93</v>
      </c>
      <c r="I44" s="31">
        <f t="shared" si="52"/>
        <v>11878.22</v>
      </c>
      <c r="J44" s="31">
        <f t="shared" si="52"/>
        <v>14929.48</v>
      </c>
      <c r="K44" s="31">
        <f t="shared" si="52"/>
        <v>15048.399999999998</v>
      </c>
      <c r="L44" s="31">
        <f t="shared" si="52"/>
        <v>15755.719999999998</v>
      </c>
      <c r="M44" s="31">
        <f t="shared" si="52"/>
        <v>17597.27</v>
      </c>
      <c r="N44" s="31">
        <f t="shared" si="52"/>
        <v>23523.129999999997</v>
      </c>
      <c r="O44" s="31">
        <f t="shared" si="52"/>
        <v>31567.449999999997</v>
      </c>
      <c r="P44" s="31">
        <f t="shared" si="52"/>
        <v>32617.91</v>
      </c>
      <c r="Q44" s="31">
        <f t="shared" si="52"/>
        <v>35000.75</v>
      </c>
      <c r="R44" s="31">
        <f t="shared" si="52"/>
        <v>45724.54</v>
      </c>
      <c r="S44" s="31">
        <f t="shared" si="52"/>
        <v>30459.994952000001</v>
      </c>
      <c r="T44" s="31">
        <f t="shared" si="52"/>
        <v>44591.152719999998</v>
      </c>
      <c r="U44" s="31">
        <f t="shared" si="52"/>
        <v>57336.796505999999</v>
      </c>
      <c r="V44" s="31">
        <f t="shared" si="52"/>
        <v>63417.81</v>
      </c>
      <c r="W44" s="31">
        <f t="shared" si="52"/>
        <v>65166.92</v>
      </c>
      <c r="X44" s="31">
        <f t="shared" si="52"/>
        <v>56758.720000000001</v>
      </c>
      <c r="Y44" s="31">
        <f t="shared" si="52"/>
        <v>51424.83</v>
      </c>
      <c r="Z44" s="31">
        <f t="shared" si="52"/>
        <v>47029.53</v>
      </c>
      <c r="AA44" s="31">
        <f t="shared" si="52"/>
        <v>53750.58</v>
      </c>
      <c r="AB44" s="31">
        <f t="shared" si="52"/>
        <v>61233.57</v>
      </c>
      <c r="AC44" s="31">
        <f t="shared" si="52"/>
        <v>59046.358699000004</v>
      </c>
      <c r="AD44" s="32"/>
      <c r="AE44" s="33">
        <f t="shared" si="42"/>
        <v>13.385219492623834</v>
      </c>
      <c r="AF44" s="33">
        <f t="shared" si="42"/>
        <v>16.408086769612005</v>
      </c>
      <c r="AG44" s="27">
        <f t="shared" si="51"/>
        <v>24.681424664211189</v>
      </c>
      <c r="AH44" s="27">
        <f t="shared" si="51"/>
        <v>24.401157401948961</v>
      </c>
      <c r="AI44" s="27">
        <f t="shared" si="51"/>
        <v>24.883627707594496</v>
      </c>
      <c r="AJ44" s="27">
        <f t="shared" si="51"/>
        <v>25.682290891973391</v>
      </c>
      <c r="AK44" s="27">
        <f t="shared" si="51"/>
        <v>27.106644958339942</v>
      </c>
      <c r="AL44" s="27">
        <f t="shared" si="51"/>
        <v>25.142136838786211</v>
      </c>
      <c r="AM44" s="27">
        <f t="shared" si="51"/>
        <v>23.797056816574528</v>
      </c>
      <c r="AN44" s="27">
        <f t="shared" si="51"/>
        <v>24.009952978737019</v>
      </c>
      <c r="AO44" s="27">
        <f t="shared" si="51"/>
        <v>24.408311256736717</v>
      </c>
      <c r="AP44" s="27">
        <f t="shared" si="51"/>
        <v>24.526205103178921</v>
      </c>
      <c r="AQ44" s="27">
        <f t="shared" si="51"/>
        <v>23.452398039875</v>
      </c>
      <c r="AR44" s="27">
        <f t="shared" si="51"/>
        <v>25.01477078799655</v>
      </c>
      <c r="AS44" s="27">
        <f t="shared" si="51"/>
        <v>26.709051158640346</v>
      </c>
      <c r="AT44" s="28"/>
      <c r="AU44" s="34">
        <f t="shared" si="44"/>
        <v>30.638743455497377</v>
      </c>
      <c r="AV44" s="34">
        <f t="shared" si="44"/>
        <v>-33.383703910416592</v>
      </c>
      <c r="AW44" s="34">
        <f t="shared" si="44"/>
        <v>46.392515134255284</v>
      </c>
      <c r="AX44" s="34">
        <f t="shared" si="44"/>
        <v>28.583346714612578</v>
      </c>
      <c r="AY44" s="34">
        <f t="shared" si="44"/>
        <v>10.605778251604359</v>
      </c>
      <c r="AZ44" s="34">
        <f t="shared" si="44"/>
        <v>2.7580737966195867</v>
      </c>
      <c r="BA44" s="34">
        <f t="shared" si="44"/>
        <v>-12.902558537368346</v>
      </c>
      <c r="BB44" s="34">
        <f t="shared" si="44"/>
        <v>-9.3974811271290157</v>
      </c>
      <c r="BC44" s="34">
        <f t="shared" si="44"/>
        <v>-8.5470384637149071</v>
      </c>
      <c r="BD44" s="34">
        <f t="shared" si="44"/>
        <v>14.291127298103978</v>
      </c>
      <c r="BE44" s="34">
        <f t="shared" si="44"/>
        <v>13.921691635699563</v>
      </c>
      <c r="BF44" s="27">
        <f t="shared" si="44"/>
        <v>-3.5719153741975096</v>
      </c>
    </row>
    <row r="45" spans="1:58" ht="11.85" customHeight="1" x14ac:dyDescent="0.5">
      <c r="A45" s="35" t="s">
        <v>15</v>
      </c>
      <c r="B45" s="31">
        <f t="shared" ref="B45:N45" si="53">+B38+B39+B41+B43</f>
        <v>19430.784592627693</v>
      </c>
      <c r="C45" s="31">
        <f t="shared" si="53"/>
        <v>22325.577110449551</v>
      </c>
      <c r="D45" s="31">
        <f t="shared" si="53"/>
        <v>25644.097929741525</v>
      </c>
      <c r="E45" s="31">
        <f t="shared" si="53"/>
        <v>34012.908374066385</v>
      </c>
      <c r="F45" s="31">
        <f t="shared" si="53"/>
        <v>37065.100913745249</v>
      </c>
      <c r="G45" s="31">
        <f t="shared" si="53"/>
        <v>34637.274395877015</v>
      </c>
      <c r="H45" s="31">
        <f t="shared" si="53"/>
        <v>21437.29</v>
      </c>
      <c r="I45" s="31">
        <f t="shared" si="53"/>
        <v>23267.25</v>
      </c>
      <c r="J45" s="31">
        <f t="shared" si="53"/>
        <v>28810.240000000002</v>
      </c>
      <c r="K45" s="31">
        <f t="shared" si="53"/>
        <v>31538.19</v>
      </c>
      <c r="L45" s="31">
        <f t="shared" si="53"/>
        <v>30384.539999999997</v>
      </c>
      <c r="M45" s="31">
        <f t="shared" si="53"/>
        <v>35022.89</v>
      </c>
      <c r="N45" s="31">
        <f t="shared" si="53"/>
        <v>45437.189999999995</v>
      </c>
      <c r="O45" s="31">
        <f>+O44+O38</f>
        <v>59641.735999999997</v>
      </c>
      <c r="P45" s="31">
        <f>+P44+P38</f>
        <v>62583.68</v>
      </c>
      <c r="Q45" s="31">
        <f>+Q44+Q38</f>
        <v>66070.700000000012</v>
      </c>
      <c r="R45" s="31">
        <f>+R44+R38</f>
        <v>88587.81</v>
      </c>
      <c r="S45" s="31">
        <f t="shared" ref="S45:AC45" si="54">+S38+S39+S41+S43</f>
        <v>57191.591308000003</v>
      </c>
      <c r="T45" s="31">
        <f t="shared" si="54"/>
        <v>87275.338193000003</v>
      </c>
      <c r="U45" s="31">
        <f t="shared" si="54"/>
        <v>111505.90137999998</v>
      </c>
      <c r="V45" s="31">
        <f t="shared" si="54"/>
        <v>123724.56</v>
      </c>
      <c r="W45" s="31">
        <f t="shared" si="54"/>
        <v>130790.56</v>
      </c>
      <c r="X45" s="31">
        <f t="shared" si="54"/>
        <v>112262.76</v>
      </c>
      <c r="Y45" s="31">
        <f t="shared" si="54"/>
        <v>103285.4</v>
      </c>
      <c r="Z45" s="31">
        <f t="shared" si="54"/>
        <v>92684.65</v>
      </c>
      <c r="AA45" s="31">
        <f t="shared" si="54"/>
        <v>105838.74000000002</v>
      </c>
      <c r="AB45" s="31">
        <f t="shared" si="54"/>
        <v>121961.42</v>
      </c>
      <c r="AC45" s="31">
        <f t="shared" si="54"/>
        <v>119027.43292100001</v>
      </c>
      <c r="AD45" s="32"/>
      <c r="AE45" s="33">
        <f t="shared" si="42"/>
        <v>14.897970300798779</v>
      </c>
      <c r="AF45" s="33">
        <f t="shared" si="42"/>
        <v>14.864210689266933</v>
      </c>
      <c r="AG45" s="27">
        <f t="shared" si="51"/>
        <v>48.369801380175609</v>
      </c>
      <c r="AH45" s="27">
        <f t="shared" si="51"/>
        <v>47.186317668007675</v>
      </c>
      <c r="AI45" s="27">
        <f t="shared" si="51"/>
        <v>48.096571790853545</v>
      </c>
      <c r="AJ45" s="27">
        <f t="shared" si="51"/>
        <v>51.30281384582932</v>
      </c>
      <c r="AK45" s="27">
        <f t="shared" si="51"/>
        <v>54.82259434944892</v>
      </c>
      <c r="AL45" s="27">
        <f t="shared" si="51"/>
        <v>50.518587958937147</v>
      </c>
      <c r="AM45" s="27">
        <f t="shared" si="51"/>
        <v>46.614060879108465</v>
      </c>
      <c r="AN45" s="27">
        <f t="shared" si="51"/>
        <v>46.333328937520164</v>
      </c>
      <c r="AO45" s="27">
        <f t="shared" si="51"/>
        <v>51.154538555201981</v>
      </c>
      <c r="AP45" s="27">
        <f t="shared" si="51"/>
        <v>47.298216774970868</v>
      </c>
      <c r="AQ45" s="27">
        <f t="shared" si="51"/>
        <v>46.676033088470973</v>
      </c>
      <c r="AR45" s="27">
        <f t="shared" si="51"/>
        <v>48.318437771701674</v>
      </c>
      <c r="AS45" s="27">
        <f t="shared" si="51"/>
        <v>50.462554878969371</v>
      </c>
      <c r="AT45" s="28"/>
      <c r="AU45" s="34">
        <f t="shared" si="44"/>
        <v>34.080326074946953</v>
      </c>
      <c r="AV45" s="34">
        <f t="shared" si="44"/>
        <v>-35.440788853455118</v>
      </c>
      <c r="AW45" s="34">
        <f t="shared" si="44"/>
        <v>52.601695803473582</v>
      </c>
      <c r="AX45" s="34">
        <f t="shared" si="44"/>
        <v>27.763356394468165</v>
      </c>
      <c r="AY45" s="34">
        <f t="shared" si="44"/>
        <v>10.957858255734966</v>
      </c>
      <c r="AZ45" s="34">
        <f t="shared" si="44"/>
        <v>5.7110730480674166</v>
      </c>
      <c r="BA45" s="34">
        <f t="shared" si="44"/>
        <v>-14.16600708797332</v>
      </c>
      <c r="BB45" s="34">
        <f t="shared" si="44"/>
        <v>-7.9967390789251969</v>
      </c>
      <c r="BC45" s="34">
        <f t="shared" si="44"/>
        <v>-10.263551286048179</v>
      </c>
      <c r="BD45" s="34">
        <f t="shared" si="44"/>
        <v>14.192306924609444</v>
      </c>
      <c r="BE45" s="34">
        <f t="shared" si="44"/>
        <v>15.233250131284603</v>
      </c>
      <c r="BF45" s="27">
        <f t="shared" si="44"/>
        <v>-2.4056681850703199</v>
      </c>
    </row>
    <row r="46" spans="1:58" ht="11.85" customHeight="1" x14ac:dyDescent="0.5">
      <c r="A46" s="21" t="s">
        <v>16</v>
      </c>
      <c r="B46" s="22">
        <v>3630.4771293375393</v>
      </c>
      <c r="C46" s="22">
        <v>3909.1337025316452</v>
      </c>
      <c r="D46" s="22">
        <v>4437.7432216905909</v>
      </c>
      <c r="E46" s="22">
        <v>6156.8314424635337</v>
      </c>
      <c r="F46" s="22">
        <v>6079.0138067061143</v>
      </c>
      <c r="G46" s="22">
        <v>5396.9640026420084</v>
      </c>
      <c r="H46" s="22">
        <v>3688.78</v>
      </c>
      <c r="I46" s="22">
        <v>3983.96</v>
      </c>
      <c r="J46" s="22">
        <v>5260.61</v>
      </c>
      <c r="K46" s="22">
        <v>5441.39</v>
      </c>
      <c r="L46" s="22">
        <v>5753.34</v>
      </c>
      <c r="M46" s="22">
        <v>6476.88</v>
      </c>
      <c r="N46" s="22">
        <v>7982.86</v>
      </c>
      <c r="O46" s="22">
        <v>9604.56</v>
      </c>
      <c r="P46" s="22">
        <v>11322.06</v>
      </c>
      <c r="Q46" s="22">
        <v>11598.48</v>
      </c>
      <c r="R46" s="24">
        <v>18077.29</v>
      </c>
      <c r="S46" s="22">
        <v>12129.770584</v>
      </c>
      <c r="T46" s="22">
        <v>16503.240000000002</v>
      </c>
      <c r="U46" s="22">
        <v>18720.41</v>
      </c>
      <c r="V46" s="22">
        <v>21118.28</v>
      </c>
      <c r="W46" s="22">
        <v>20586.71</v>
      </c>
      <c r="X46" s="22">
        <v>19998.259999999998</v>
      </c>
      <c r="Y46" s="22">
        <v>17452.04</v>
      </c>
      <c r="Z46" s="22">
        <v>16073.99</v>
      </c>
      <c r="AA46" s="22">
        <v>18944.53</v>
      </c>
      <c r="AB46" s="22">
        <v>20747.78</v>
      </c>
      <c r="AC46" s="22">
        <v>21094.617253</v>
      </c>
      <c r="AD46" s="25"/>
      <c r="AE46" s="26">
        <f t="shared" si="42"/>
        <v>7.6754807499628264</v>
      </c>
      <c r="AF46" s="26">
        <f t="shared" si="42"/>
        <v>13.52242106266679</v>
      </c>
      <c r="AG46" s="27">
        <f t="shared" si="51"/>
        <v>8.4693900553865102</v>
      </c>
      <c r="AH46" s="27">
        <f t="shared" si="51"/>
        <v>8.165651291827313</v>
      </c>
      <c r="AI46" s="27">
        <f t="shared" si="51"/>
        <v>8.706179495735638</v>
      </c>
      <c r="AJ46" s="27">
        <f t="shared" si="51"/>
        <v>8.414128277093555</v>
      </c>
      <c r="AK46" s="27">
        <f t="shared" si="51"/>
        <v>8.5421146263933512</v>
      </c>
      <c r="AL46" s="27">
        <f t="shared" si="51"/>
        <v>8.6928878086347741</v>
      </c>
      <c r="AM46" s="27">
        <f t="shared" si="51"/>
        <v>7.9815428974173122</v>
      </c>
      <c r="AN46" s="27">
        <f t="shared" si="51"/>
        <v>8.4602409956323825</v>
      </c>
      <c r="AO46" s="27">
        <f t="shared" si="51"/>
        <v>8.8258645961892714</v>
      </c>
      <c r="AP46" s="27">
        <f t="shared" si="51"/>
        <v>8.9559599223852295</v>
      </c>
      <c r="AQ46" s="27">
        <f t="shared" si="51"/>
        <v>8.6319280102257672</v>
      </c>
      <c r="AR46" s="27">
        <f t="shared" si="51"/>
        <v>8.4890664266475646</v>
      </c>
      <c r="AS46" s="27">
        <f t="shared" si="51"/>
        <v>8.1263670140043214</v>
      </c>
      <c r="AT46" s="28"/>
      <c r="AU46" s="27">
        <f t="shared" si="44"/>
        <v>55.859129817010512</v>
      </c>
      <c r="AV46" s="27">
        <f t="shared" si="44"/>
        <v>-32.900503427228308</v>
      </c>
      <c r="AW46" s="27">
        <f t="shared" si="44"/>
        <v>36.055664744137104</v>
      </c>
      <c r="AX46" s="27">
        <f t="shared" si="44"/>
        <v>13.434755841883161</v>
      </c>
      <c r="AY46" s="27">
        <f t="shared" si="44"/>
        <v>12.808854079584787</v>
      </c>
      <c r="AZ46" s="27">
        <f t="shared" si="44"/>
        <v>-2.5171084008735578</v>
      </c>
      <c r="BA46" s="27">
        <f t="shared" si="44"/>
        <v>-2.8583974807047885</v>
      </c>
      <c r="BB46" s="27">
        <f t="shared" si="44"/>
        <v>-12.732207702070063</v>
      </c>
      <c r="BC46" s="27">
        <f t="shared" si="44"/>
        <v>-7.896211560367739</v>
      </c>
      <c r="BD46" s="27">
        <f t="shared" si="44"/>
        <v>17.858291562953553</v>
      </c>
      <c r="BE46" s="27">
        <f t="shared" si="44"/>
        <v>9.518578713750081</v>
      </c>
      <c r="BF46" s="27">
        <f t="shared" si="44"/>
        <v>1.6716836837483484</v>
      </c>
    </row>
    <row r="47" spans="1:58" ht="11.85" customHeight="1" x14ac:dyDescent="0.5">
      <c r="A47" s="37" t="s">
        <v>17</v>
      </c>
      <c r="B47" s="31">
        <f t="shared" ref="B47:AC47" si="55">+B45+B46</f>
        <v>23061.261721965231</v>
      </c>
      <c r="C47" s="31">
        <f t="shared" si="55"/>
        <v>26234.710812981197</v>
      </c>
      <c r="D47" s="31">
        <f t="shared" si="55"/>
        <v>30081.841151432116</v>
      </c>
      <c r="E47" s="31">
        <f t="shared" si="55"/>
        <v>40169.739816529916</v>
      </c>
      <c r="F47" s="31">
        <f t="shared" si="55"/>
        <v>43144.114720451362</v>
      </c>
      <c r="G47" s="31">
        <f t="shared" si="55"/>
        <v>40034.238398519024</v>
      </c>
      <c r="H47" s="31">
        <f t="shared" si="55"/>
        <v>25126.07</v>
      </c>
      <c r="I47" s="31">
        <f t="shared" si="55"/>
        <v>27251.21</v>
      </c>
      <c r="J47" s="31">
        <f t="shared" si="55"/>
        <v>34070.85</v>
      </c>
      <c r="K47" s="31">
        <f t="shared" si="55"/>
        <v>36979.58</v>
      </c>
      <c r="L47" s="31">
        <f t="shared" si="55"/>
        <v>36137.879999999997</v>
      </c>
      <c r="M47" s="31">
        <f t="shared" si="55"/>
        <v>41499.769999999997</v>
      </c>
      <c r="N47" s="31">
        <f t="shared" si="55"/>
        <v>53420.049999999996</v>
      </c>
      <c r="O47" s="31">
        <f t="shared" si="55"/>
        <v>69246.296000000002</v>
      </c>
      <c r="P47" s="31">
        <f t="shared" si="55"/>
        <v>73905.740000000005</v>
      </c>
      <c r="Q47" s="31">
        <f t="shared" si="55"/>
        <v>77669.180000000008</v>
      </c>
      <c r="R47" s="31">
        <f t="shared" si="55"/>
        <v>106665.1</v>
      </c>
      <c r="S47" s="31">
        <f t="shared" si="55"/>
        <v>69321.361892000001</v>
      </c>
      <c r="T47" s="31">
        <f t="shared" si="55"/>
        <v>103778.57819300001</v>
      </c>
      <c r="U47" s="31">
        <f t="shared" si="55"/>
        <v>130226.31137999998</v>
      </c>
      <c r="V47" s="31">
        <f t="shared" si="55"/>
        <v>144842.84</v>
      </c>
      <c r="W47" s="31">
        <f t="shared" si="55"/>
        <v>151377.26999999999</v>
      </c>
      <c r="X47" s="31">
        <f t="shared" si="55"/>
        <v>132261.01999999999</v>
      </c>
      <c r="Y47" s="31">
        <f t="shared" si="55"/>
        <v>120737.44</v>
      </c>
      <c r="Z47" s="31">
        <f t="shared" si="55"/>
        <v>108758.64</v>
      </c>
      <c r="AA47" s="31">
        <f t="shared" si="55"/>
        <v>124783.27000000002</v>
      </c>
      <c r="AB47" s="31">
        <f t="shared" si="55"/>
        <v>142709.20000000001</v>
      </c>
      <c r="AC47" s="31">
        <f t="shared" si="55"/>
        <v>140122.050174</v>
      </c>
      <c r="AD47" s="32"/>
      <c r="AE47" s="33">
        <f t="shared" si="42"/>
        <v>13.760951717543456</v>
      </c>
      <c r="AF47" s="33">
        <f t="shared" si="42"/>
        <v>14.664275759987877</v>
      </c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8"/>
      <c r="AU47" s="34">
        <f t="shared" si="44"/>
        <v>37.332594473123052</v>
      </c>
      <c r="AV47" s="38">
        <f t="shared" si="44"/>
        <v>-35.010268689571376</v>
      </c>
      <c r="AW47" s="34">
        <f t="shared" si="44"/>
        <v>49.70649069861468</v>
      </c>
      <c r="AX47" s="34">
        <f t="shared" si="44"/>
        <v>25.484771180632638</v>
      </c>
      <c r="AY47" s="34">
        <f t="shared" si="44"/>
        <v>11.223944274478459</v>
      </c>
      <c r="AZ47" s="34">
        <f t="shared" si="44"/>
        <v>4.5113931762177595</v>
      </c>
      <c r="BA47" s="34">
        <f t="shared" si="44"/>
        <v>-12.62821690469117</v>
      </c>
      <c r="BB47" s="34">
        <f t="shared" si="44"/>
        <v>-8.712756033485892</v>
      </c>
      <c r="BC47" s="34">
        <f t="shared" si="44"/>
        <v>-9.9213632490468555</v>
      </c>
      <c r="BD47" s="34">
        <f t="shared" si="44"/>
        <v>14.734121353485129</v>
      </c>
      <c r="BE47" s="34">
        <f t="shared" si="44"/>
        <v>14.365651741615682</v>
      </c>
      <c r="BF47" s="27">
        <f t="shared" si="44"/>
        <v>-1.8128822991089644</v>
      </c>
    </row>
    <row r="48" spans="1:58" ht="11.85" customHeight="1" x14ac:dyDescent="0.5">
      <c r="A48" s="21" t="s">
        <v>18</v>
      </c>
      <c r="B48" s="22">
        <v>3520.6351084812623</v>
      </c>
      <c r="C48" s="22">
        <v>3693.4149230161865</v>
      </c>
      <c r="D48" s="22">
        <v>4774.4506592089492</v>
      </c>
      <c r="E48" s="22">
        <v>6370.0403388463092</v>
      </c>
      <c r="F48" s="22">
        <v>6228.8165680473367</v>
      </c>
      <c r="G48" s="22">
        <v>5054.0381607757272</v>
      </c>
      <c r="H48" s="22">
        <v>3372.02</v>
      </c>
      <c r="I48" s="22">
        <v>4177.2700000000004</v>
      </c>
      <c r="J48" s="22">
        <v>5833.03</v>
      </c>
      <c r="K48" s="22">
        <v>5100.5600000000004</v>
      </c>
      <c r="L48" s="22">
        <v>5911.98</v>
      </c>
      <c r="M48" s="22">
        <v>6286.92</v>
      </c>
      <c r="N48" s="22">
        <v>8356.2800000000007</v>
      </c>
      <c r="O48" s="22">
        <v>10168.030000000001</v>
      </c>
      <c r="P48" s="22">
        <v>11528.4</v>
      </c>
      <c r="Q48" s="22">
        <v>13139.59</v>
      </c>
      <c r="R48" s="24">
        <v>16669.22</v>
      </c>
      <c r="S48" s="22">
        <v>11201.31372</v>
      </c>
      <c r="T48" s="22">
        <v>15808.75</v>
      </c>
      <c r="U48" s="22">
        <v>22770.135751999998</v>
      </c>
      <c r="V48" s="22">
        <v>20996.720000000001</v>
      </c>
      <c r="W48" s="22">
        <v>20736.080000000002</v>
      </c>
      <c r="X48" s="22">
        <v>17797.09</v>
      </c>
      <c r="Y48" s="22">
        <v>16947.93</v>
      </c>
      <c r="Z48" s="22">
        <v>16647.72</v>
      </c>
      <c r="AA48" s="22">
        <v>19041.11</v>
      </c>
      <c r="AB48" s="22">
        <v>23264.66</v>
      </c>
      <c r="AC48" s="22"/>
      <c r="AD48" s="25"/>
      <c r="AE48" s="26">
        <f t="shared" si="42"/>
        <v>4.9076319814767233</v>
      </c>
      <c r="AF48" s="26">
        <f t="shared" si="42"/>
        <v>29.269274065475059</v>
      </c>
      <c r="AG48" s="27">
        <f t="shared" ref="AG48:AS48" si="56">+(C48/C$60)*100</f>
        <v>8.0020214195158239</v>
      </c>
      <c r="AH48" s="27">
        <f t="shared" si="56"/>
        <v>8.7852084371576442</v>
      </c>
      <c r="AI48" s="27">
        <f t="shared" si="56"/>
        <v>9.0076714139963414</v>
      </c>
      <c r="AJ48" s="27">
        <f t="shared" si="56"/>
        <v>8.6214743516817371</v>
      </c>
      <c r="AK48" s="27">
        <f t="shared" si="56"/>
        <v>7.9993443117979206</v>
      </c>
      <c r="AL48" s="27">
        <f t="shared" si="56"/>
        <v>7.9464190188822936</v>
      </c>
      <c r="AM48" s="27">
        <f t="shared" si="56"/>
        <v>8.3688239086472809</v>
      </c>
      <c r="AN48" s="27">
        <f t="shared" si="56"/>
        <v>9.3808207669364503</v>
      </c>
      <c r="AO48" s="27">
        <f t="shared" si="56"/>
        <v>8.2730427197350593</v>
      </c>
      <c r="AP48" s="27">
        <f t="shared" si="56"/>
        <v>9.2029075184054872</v>
      </c>
      <c r="AQ48" s="27">
        <f t="shared" si="56"/>
        <v>8.3787627447240922</v>
      </c>
      <c r="AR48" s="27">
        <f t="shared" si="56"/>
        <v>8.8861656097772634</v>
      </c>
      <c r="AS48" s="27">
        <f t="shared" si="56"/>
        <v>8.6031159771406873</v>
      </c>
      <c r="AT48" s="28"/>
      <c r="AU48" s="27">
        <f t="shared" si="44"/>
        <v>26.862558116349145</v>
      </c>
      <c r="AV48" s="27">
        <f t="shared" si="44"/>
        <v>-32.802412350427922</v>
      </c>
      <c r="AW48" s="27">
        <f t="shared" si="44"/>
        <v>41.132999174671816</v>
      </c>
      <c r="AX48" s="27">
        <f t="shared" si="44"/>
        <v>44.035017012730272</v>
      </c>
      <c r="AY48" s="27">
        <f t="shared" si="44"/>
        <v>-7.788340707824859</v>
      </c>
      <c r="AZ48" s="27">
        <f t="shared" si="44"/>
        <v>-1.2413367421197141</v>
      </c>
      <c r="BA48" s="27">
        <f t="shared" si="44"/>
        <v>-14.173315303567513</v>
      </c>
      <c r="BB48" s="27">
        <f t="shared" si="44"/>
        <v>-4.7713418317264171</v>
      </c>
      <c r="BC48" s="27">
        <f t="shared" si="44"/>
        <v>-1.7713667686850232</v>
      </c>
      <c r="BD48" s="27">
        <f t="shared" si="44"/>
        <v>14.376683413704704</v>
      </c>
      <c r="BE48" s="27">
        <f t="shared" si="44"/>
        <v>22.181217376507977</v>
      </c>
      <c r="BF48" s="27"/>
    </row>
    <row r="49" spans="1:58" ht="11.85" hidden="1" customHeight="1" x14ac:dyDescent="0.5">
      <c r="A49" s="37" t="s">
        <v>19</v>
      </c>
      <c r="B49" s="31">
        <f t="shared" ref="B49:AB49" si="57">B48+B47</f>
        <v>26581.896830446494</v>
      </c>
      <c r="C49" s="31">
        <f t="shared" si="57"/>
        <v>29928.125735997382</v>
      </c>
      <c r="D49" s="31">
        <f t="shared" si="57"/>
        <v>34856.291810641065</v>
      </c>
      <c r="E49" s="31">
        <f t="shared" si="57"/>
        <v>46539.780155376226</v>
      </c>
      <c r="F49" s="31">
        <f t="shared" si="57"/>
        <v>49372.931288498701</v>
      </c>
      <c r="G49" s="31">
        <f t="shared" si="57"/>
        <v>45088.276559294754</v>
      </c>
      <c r="H49" s="31">
        <f t="shared" si="57"/>
        <v>28498.09</v>
      </c>
      <c r="I49" s="31">
        <f t="shared" si="57"/>
        <v>31428.48</v>
      </c>
      <c r="J49" s="31">
        <f t="shared" si="57"/>
        <v>39903.879999999997</v>
      </c>
      <c r="K49" s="31">
        <f t="shared" si="57"/>
        <v>42080.14</v>
      </c>
      <c r="L49" s="31">
        <f t="shared" si="57"/>
        <v>42049.86</v>
      </c>
      <c r="M49" s="31">
        <f t="shared" si="57"/>
        <v>47786.689999999995</v>
      </c>
      <c r="N49" s="31">
        <f t="shared" si="57"/>
        <v>61776.329999999994</v>
      </c>
      <c r="O49" s="31">
        <f t="shared" si="57"/>
        <v>79414.326000000001</v>
      </c>
      <c r="P49" s="31">
        <f t="shared" si="57"/>
        <v>85434.14</v>
      </c>
      <c r="Q49" s="31">
        <f t="shared" si="57"/>
        <v>90808.77</v>
      </c>
      <c r="R49" s="31">
        <f t="shared" si="57"/>
        <v>123334.32</v>
      </c>
      <c r="S49" s="31">
        <f t="shared" si="57"/>
        <v>80522.675612000006</v>
      </c>
      <c r="T49" s="31">
        <f t="shared" si="57"/>
        <v>119587.32819300001</v>
      </c>
      <c r="U49" s="31">
        <f t="shared" si="57"/>
        <v>152996.44713199997</v>
      </c>
      <c r="V49" s="31">
        <f t="shared" si="57"/>
        <v>165839.56</v>
      </c>
      <c r="W49" s="31">
        <f t="shared" si="57"/>
        <v>172113.34999999998</v>
      </c>
      <c r="X49" s="31">
        <f t="shared" si="57"/>
        <v>150058.10999999999</v>
      </c>
      <c r="Y49" s="31">
        <f t="shared" si="57"/>
        <v>137685.37</v>
      </c>
      <c r="Z49" s="31">
        <f t="shared" si="57"/>
        <v>125406.36</v>
      </c>
      <c r="AA49" s="31">
        <f t="shared" si="57"/>
        <v>143824.38</v>
      </c>
      <c r="AB49" s="31">
        <f t="shared" si="57"/>
        <v>165973.86000000002</v>
      </c>
      <c r="AC49" s="31"/>
      <c r="AD49" s="32"/>
      <c r="AE49" s="33"/>
      <c r="AF49" s="33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8"/>
      <c r="AU49" s="34">
        <f t="shared" si="44"/>
        <v>35.817630830149994</v>
      </c>
      <c r="AV49" s="38">
        <f t="shared" si="44"/>
        <v>-34.711866403447146</v>
      </c>
      <c r="AW49" s="34">
        <f t="shared" si="44"/>
        <v>48.513853127824213</v>
      </c>
      <c r="AX49" s="34">
        <f t="shared" si="44"/>
        <v>27.937005905075107</v>
      </c>
      <c r="AY49" s="34">
        <f t="shared" si="44"/>
        <v>8.3943863460564039</v>
      </c>
      <c r="AZ49" s="34">
        <f t="shared" si="44"/>
        <v>3.7830479048545307</v>
      </c>
      <c r="BA49" s="34">
        <f t="shared" si="44"/>
        <v>-12.814369135223968</v>
      </c>
      <c r="BB49" s="34">
        <f t="shared" si="44"/>
        <v>-8.2452991044602584</v>
      </c>
      <c r="BC49" s="34">
        <f t="shared" si="44"/>
        <v>-8.9181661058106538</v>
      </c>
      <c r="BD49" s="34">
        <f t="shared" si="44"/>
        <v>14.686671393699658</v>
      </c>
      <c r="BE49" s="34">
        <f t="shared" si="44"/>
        <v>15.400365362256396</v>
      </c>
      <c r="BF49" s="34"/>
    </row>
    <row r="50" spans="1:58" ht="11.85" customHeight="1" x14ac:dyDescent="0.5">
      <c r="A50" s="21" t="s">
        <v>20</v>
      </c>
      <c r="B50" s="22">
        <v>3526.9203329369798</v>
      </c>
      <c r="C50" s="22">
        <v>4023.6226714229092</v>
      </c>
      <c r="D50" s="22">
        <v>4695.8685258964142</v>
      </c>
      <c r="E50" s="22">
        <v>5505.7342378292105</v>
      </c>
      <c r="F50" s="22">
        <v>5579.9289099526059</v>
      </c>
      <c r="G50" s="22">
        <v>4924.740398093636</v>
      </c>
      <c r="H50" s="22">
        <v>3371.31</v>
      </c>
      <c r="I50" s="22">
        <v>4401.25</v>
      </c>
      <c r="J50" s="22">
        <v>5383.58</v>
      </c>
      <c r="K50" s="22">
        <v>5044.37</v>
      </c>
      <c r="L50" s="22">
        <v>5476.63</v>
      </c>
      <c r="M50" s="22">
        <v>6340.76</v>
      </c>
      <c r="N50" s="22">
        <v>8018.85</v>
      </c>
      <c r="O50" s="22">
        <v>9670.8719999999994</v>
      </c>
      <c r="P50" s="22">
        <v>10534.15</v>
      </c>
      <c r="Q50" s="22">
        <v>11290.04</v>
      </c>
      <c r="R50" s="24">
        <v>15736.26</v>
      </c>
      <c r="S50" s="22">
        <v>12924.9105</v>
      </c>
      <c r="T50" s="22">
        <v>14994.47</v>
      </c>
      <c r="U50" s="22">
        <v>21272.921032999999</v>
      </c>
      <c r="V50" s="22">
        <v>19870.11</v>
      </c>
      <c r="W50" s="22">
        <v>18975.650000000001</v>
      </c>
      <c r="X50" s="22">
        <v>21711.13</v>
      </c>
      <c r="Y50" s="22">
        <v>16021.8</v>
      </c>
      <c r="Z50" s="22">
        <v>16817.96</v>
      </c>
      <c r="AA50" s="22">
        <v>18392.349999999999</v>
      </c>
      <c r="AB50" s="22">
        <v>20055.939999999999</v>
      </c>
      <c r="AC50" s="22"/>
      <c r="AD50" s="25"/>
      <c r="AE50" s="26">
        <f t="shared" ref="AE50:AF60" si="58">((C50/B50)-1)*100</f>
        <v>14.083174316339298</v>
      </c>
      <c r="AF50" s="26">
        <f t="shared" si="58"/>
        <v>16.707477548727812</v>
      </c>
      <c r="AG50" s="27">
        <f t="shared" ref="AG50:AS51" si="59">+(C50/C$60)*100</f>
        <v>8.7174377836980703</v>
      </c>
      <c r="AH50" s="27">
        <f t="shared" si="59"/>
        <v>8.6406137036765145</v>
      </c>
      <c r="AI50" s="27">
        <f t="shared" si="59"/>
        <v>7.7854836498786062</v>
      </c>
      <c r="AJ50" s="27">
        <f t="shared" si="59"/>
        <v>7.7233313031153994</v>
      </c>
      <c r="AK50" s="27">
        <f t="shared" si="59"/>
        <v>7.7946966044524686</v>
      </c>
      <c r="AL50" s="27">
        <f t="shared" si="59"/>
        <v>7.9447458504243933</v>
      </c>
      <c r="AM50" s="27">
        <f t="shared" si="59"/>
        <v>8.8175497939883805</v>
      </c>
      <c r="AN50" s="27">
        <f t="shared" si="59"/>
        <v>8.6580043415624015</v>
      </c>
      <c r="AO50" s="27">
        <f t="shared" si="59"/>
        <v>8.1819032624162702</v>
      </c>
      <c r="AP50" s="27">
        <f t="shared" si="59"/>
        <v>8.5252181845210995</v>
      </c>
      <c r="AQ50" s="27">
        <f t="shared" si="59"/>
        <v>8.4505168924110272</v>
      </c>
      <c r="AR50" s="27">
        <f t="shared" si="59"/>
        <v>8.5273386123924055</v>
      </c>
      <c r="AS50" s="27">
        <f t="shared" si="59"/>
        <v>8.1824732436944529</v>
      </c>
      <c r="AT50" s="28"/>
      <c r="AU50" s="27">
        <f t="shared" ref="AU50:BE67" si="60">((R50/Q50)-1)*100</f>
        <v>39.381791384264339</v>
      </c>
      <c r="AV50" s="27">
        <f t="shared" si="60"/>
        <v>-17.865423550449723</v>
      </c>
      <c r="AW50" s="27">
        <f t="shared" si="60"/>
        <v>16.012176641377906</v>
      </c>
      <c r="AX50" s="27">
        <f t="shared" si="60"/>
        <v>41.871776948434977</v>
      </c>
      <c r="AY50" s="27">
        <f t="shared" si="60"/>
        <v>-6.5943507749775527</v>
      </c>
      <c r="AZ50" s="27">
        <f t="shared" si="60"/>
        <v>-4.501535220489461</v>
      </c>
      <c r="BA50" s="27">
        <f t="shared" si="60"/>
        <v>14.415738064308737</v>
      </c>
      <c r="BB50" s="27">
        <f t="shared" si="60"/>
        <v>-26.204670139232743</v>
      </c>
      <c r="BC50" s="27">
        <f t="shared" si="60"/>
        <v>4.9692294249085611</v>
      </c>
      <c r="BD50" s="27">
        <f t="shared" si="60"/>
        <v>9.3613613066031665</v>
      </c>
      <c r="BE50" s="27">
        <f t="shared" si="60"/>
        <v>9.045010561456257</v>
      </c>
      <c r="BF50" s="27"/>
    </row>
    <row r="51" spans="1:58" ht="11.85" customHeight="1" x14ac:dyDescent="0.5">
      <c r="A51" s="35" t="s">
        <v>21</v>
      </c>
      <c r="B51" s="31">
        <f t="shared" ref="B51:N51" si="61">+B46+B48+B50</f>
        <v>10678.03257075578</v>
      </c>
      <c r="C51" s="31">
        <f t="shared" si="61"/>
        <v>11626.171296970741</v>
      </c>
      <c r="D51" s="31">
        <f t="shared" si="61"/>
        <v>13908.062406795954</v>
      </c>
      <c r="E51" s="31">
        <f t="shared" si="61"/>
        <v>18032.606019139053</v>
      </c>
      <c r="F51" s="31">
        <f t="shared" si="61"/>
        <v>17887.759284706059</v>
      </c>
      <c r="G51" s="31">
        <f t="shared" si="61"/>
        <v>15375.742561511372</v>
      </c>
      <c r="H51" s="31">
        <f t="shared" si="61"/>
        <v>10432.11</v>
      </c>
      <c r="I51" s="31">
        <f t="shared" si="61"/>
        <v>12562.48</v>
      </c>
      <c r="J51" s="31">
        <f t="shared" si="61"/>
        <v>16477.22</v>
      </c>
      <c r="K51" s="31">
        <f t="shared" si="61"/>
        <v>15586.32</v>
      </c>
      <c r="L51" s="31">
        <f t="shared" si="61"/>
        <v>17141.95</v>
      </c>
      <c r="M51" s="31">
        <f t="shared" si="61"/>
        <v>19104.559999999998</v>
      </c>
      <c r="N51" s="31">
        <f t="shared" si="61"/>
        <v>24357.989999999998</v>
      </c>
      <c r="O51" s="31">
        <f>+O50+O48+O46</f>
        <v>29443.462</v>
      </c>
      <c r="P51" s="31">
        <f>+P50+P48+P46</f>
        <v>33384.61</v>
      </c>
      <c r="Q51" s="31">
        <f>+Q50+Q48+Q46</f>
        <v>36028.11</v>
      </c>
      <c r="R51" s="31">
        <f>+R50+R48+R46</f>
        <v>50482.770000000004</v>
      </c>
      <c r="S51" s="31">
        <f t="shared" ref="S51:AA51" si="62">+S46+S48+S50</f>
        <v>36255.994804000002</v>
      </c>
      <c r="T51" s="31">
        <f t="shared" si="62"/>
        <v>47306.46</v>
      </c>
      <c r="U51" s="31">
        <f t="shared" si="62"/>
        <v>62763.466784999997</v>
      </c>
      <c r="V51" s="31">
        <f t="shared" si="62"/>
        <v>61985.11</v>
      </c>
      <c r="W51" s="31">
        <f t="shared" si="62"/>
        <v>60298.44</v>
      </c>
      <c r="X51" s="31">
        <f t="shared" si="62"/>
        <v>59506.479999999996</v>
      </c>
      <c r="Y51" s="31">
        <f t="shared" si="62"/>
        <v>50421.770000000004</v>
      </c>
      <c r="Z51" s="31">
        <f t="shared" si="62"/>
        <v>49539.67</v>
      </c>
      <c r="AA51" s="31">
        <f t="shared" si="62"/>
        <v>56377.99</v>
      </c>
      <c r="AB51" s="31">
        <f>+AB46+AB48+AB50</f>
        <v>64068.380000000005</v>
      </c>
      <c r="AC51" s="31"/>
      <c r="AD51" s="32"/>
      <c r="AE51" s="33">
        <f t="shared" si="58"/>
        <v>8.8793391472850036</v>
      </c>
      <c r="AF51" s="33">
        <f t="shared" si="58"/>
        <v>19.62719326541982</v>
      </c>
      <c r="AG51" s="27">
        <f t="shared" si="59"/>
        <v>25.188849258600403</v>
      </c>
      <c r="AH51" s="27">
        <f t="shared" si="59"/>
        <v>25.59147343266147</v>
      </c>
      <c r="AI51" s="27">
        <f t="shared" si="59"/>
        <v>25.499334559610588</v>
      </c>
      <c r="AJ51" s="27">
        <f t="shared" si="59"/>
        <v>24.758933931890695</v>
      </c>
      <c r="AK51" s="27">
        <f t="shared" si="59"/>
        <v>24.336155542643738</v>
      </c>
      <c r="AL51" s="27">
        <f t="shared" si="59"/>
        <v>24.584052677941461</v>
      </c>
      <c r="AM51" s="27">
        <f t="shared" si="59"/>
        <v>25.167916600052969</v>
      </c>
      <c r="AN51" s="27">
        <f t="shared" si="59"/>
        <v>26.499066104131241</v>
      </c>
      <c r="AO51" s="27">
        <f t="shared" si="59"/>
        <v>25.280810578340603</v>
      </c>
      <c r="AP51" s="27">
        <f t="shared" si="59"/>
        <v>26.68408562531182</v>
      </c>
      <c r="AQ51" s="27">
        <f t="shared" si="59"/>
        <v>25.461207647360883</v>
      </c>
      <c r="AR51" s="27">
        <f t="shared" si="59"/>
        <v>25.902570648817232</v>
      </c>
      <c r="AS51" s="27">
        <f t="shared" si="59"/>
        <v>24.911956234839465</v>
      </c>
      <c r="AT51" s="28"/>
      <c r="AU51" s="27">
        <f t="shared" si="60"/>
        <v>40.120505904972539</v>
      </c>
      <c r="AV51" s="38">
        <f t="shared" si="60"/>
        <v>-28.181447246258472</v>
      </c>
      <c r="AW51" s="34">
        <f t="shared" si="60"/>
        <v>30.47900148855063</v>
      </c>
      <c r="AX51" s="34">
        <f t="shared" si="60"/>
        <v>32.674198798641861</v>
      </c>
      <c r="AY51" s="34">
        <f t="shared" si="60"/>
        <v>-1.2401430718706252</v>
      </c>
      <c r="AZ51" s="34">
        <f t="shared" si="60"/>
        <v>-2.7210889841124741</v>
      </c>
      <c r="BA51" s="34">
        <f t="shared" si="60"/>
        <v>-1.3134004793490583</v>
      </c>
      <c r="BB51" s="34">
        <f t="shared" si="60"/>
        <v>-15.266757502712291</v>
      </c>
      <c r="BC51" s="34">
        <f t="shared" si="60"/>
        <v>-1.7494427506214216</v>
      </c>
      <c r="BD51" s="34">
        <f t="shared" si="60"/>
        <v>13.803725378065689</v>
      </c>
      <c r="BE51" s="34">
        <f t="shared" si="60"/>
        <v>13.64076654737072</v>
      </c>
      <c r="BF51" s="34"/>
    </row>
    <row r="52" spans="1:58" ht="15.75" hidden="1" customHeight="1" x14ac:dyDescent="0.5">
      <c r="A52" s="37" t="s">
        <v>22</v>
      </c>
      <c r="B52" s="31">
        <f t="shared" ref="B52:AA52" si="63">+B45+B46+B48+B50</f>
        <v>30108.817163383475</v>
      </c>
      <c r="C52" s="31">
        <f t="shared" si="63"/>
        <v>33951.748407420295</v>
      </c>
      <c r="D52" s="31">
        <f t="shared" si="63"/>
        <v>39552.160336537476</v>
      </c>
      <c r="E52" s="31">
        <f t="shared" si="63"/>
        <v>52045.514393205434</v>
      </c>
      <c r="F52" s="31">
        <f t="shared" si="63"/>
        <v>54952.860198451308</v>
      </c>
      <c r="G52" s="31">
        <f t="shared" si="63"/>
        <v>50013.01695738839</v>
      </c>
      <c r="H52" s="31">
        <f t="shared" si="63"/>
        <v>31869.4</v>
      </c>
      <c r="I52" s="31">
        <f t="shared" si="63"/>
        <v>35829.729999999996</v>
      </c>
      <c r="J52" s="31">
        <f t="shared" si="63"/>
        <v>45287.46</v>
      </c>
      <c r="K52" s="31">
        <f t="shared" si="63"/>
        <v>47124.51</v>
      </c>
      <c r="L52" s="31">
        <f t="shared" si="63"/>
        <v>47526.49</v>
      </c>
      <c r="M52" s="31">
        <f t="shared" si="63"/>
        <v>54127.45</v>
      </c>
      <c r="N52" s="31">
        <f t="shared" si="63"/>
        <v>69795.179999999993</v>
      </c>
      <c r="O52" s="31">
        <f t="shared" si="63"/>
        <v>89085.198000000004</v>
      </c>
      <c r="P52" s="31">
        <f t="shared" si="63"/>
        <v>95968.29</v>
      </c>
      <c r="Q52" s="31">
        <f t="shared" si="63"/>
        <v>102098.81</v>
      </c>
      <c r="R52" s="31">
        <f t="shared" si="63"/>
        <v>139070.58000000002</v>
      </c>
      <c r="S52" s="31">
        <f t="shared" si="63"/>
        <v>93447.586112000005</v>
      </c>
      <c r="T52" s="31">
        <f t="shared" si="63"/>
        <v>134581.798193</v>
      </c>
      <c r="U52" s="31">
        <f t="shared" si="63"/>
        <v>174269.36816499996</v>
      </c>
      <c r="V52" s="31">
        <f t="shared" si="63"/>
        <v>185709.66999999998</v>
      </c>
      <c r="W52" s="31">
        <f t="shared" si="63"/>
        <v>191088.99999999997</v>
      </c>
      <c r="X52" s="31">
        <f t="shared" si="63"/>
        <v>171769.24</v>
      </c>
      <c r="Y52" s="31">
        <f t="shared" si="63"/>
        <v>153707.16999999998</v>
      </c>
      <c r="Z52" s="31">
        <f t="shared" si="63"/>
        <v>142224.32000000001</v>
      </c>
      <c r="AA52" s="31">
        <f t="shared" si="63"/>
        <v>162216.73000000001</v>
      </c>
      <c r="AB52" s="31"/>
      <c r="AC52" s="31"/>
      <c r="AD52" s="32"/>
      <c r="AE52" s="33">
        <f t="shared" si="58"/>
        <v>12.763474643269479</v>
      </c>
      <c r="AF52" s="33">
        <f t="shared" si="58"/>
        <v>16.495209206643359</v>
      </c>
      <c r="AG52" s="27" t="e">
        <f>+(C52/#REF!)*100</f>
        <v>#REF!</v>
      </c>
      <c r="AH52" s="27" t="e">
        <f>+(D52/#REF!)*100</f>
        <v>#REF!</v>
      </c>
      <c r="AI52" s="27" t="e">
        <f>+(E52/#REF!)*100</f>
        <v>#REF!</v>
      </c>
      <c r="AJ52" s="27" t="e">
        <f>+(F52/#REF!)*100</f>
        <v>#REF!</v>
      </c>
      <c r="AK52" s="27" t="e">
        <f>+(G52/#REF!)*100</f>
        <v>#REF!</v>
      </c>
      <c r="AL52" s="27" t="e">
        <f>+(H52/#REF!)*100</f>
        <v>#REF!</v>
      </c>
      <c r="AM52" s="27" t="e">
        <f>+(I52/#REF!)*100</f>
        <v>#REF!</v>
      </c>
      <c r="AN52" s="27" t="e">
        <f>+(J52/#REF!)*100</f>
        <v>#REF!</v>
      </c>
      <c r="AO52" s="27" t="e">
        <f>+(K52/#REF!)*100</f>
        <v>#REF!</v>
      </c>
      <c r="AP52" s="27" t="e">
        <f>+(L52/#REF!)*100</f>
        <v>#REF!</v>
      </c>
      <c r="AQ52" s="27" t="e">
        <f>+(M52/#REF!)*100</f>
        <v>#REF!</v>
      </c>
      <c r="AR52" s="27" t="e">
        <f>+(N52/#REF!)*100</f>
        <v>#REF!</v>
      </c>
      <c r="AS52" s="27" t="e">
        <f>+(O52/#REF!)*100</f>
        <v>#REF!</v>
      </c>
      <c r="AT52" s="28"/>
      <c r="AU52" s="34">
        <f t="shared" si="60"/>
        <v>36.211754084107369</v>
      </c>
      <c r="AV52" s="38">
        <f t="shared" si="60"/>
        <v>-32.805640048384063</v>
      </c>
      <c r="AW52" s="34">
        <f t="shared" si="60"/>
        <v>44.018485433855183</v>
      </c>
      <c r="AX52" s="34">
        <f t="shared" si="60"/>
        <v>29.489552454251754</v>
      </c>
      <c r="AY52" s="34">
        <f t="shared" si="60"/>
        <v>6.5647233105064373</v>
      </c>
      <c r="AZ52" s="34">
        <f t="shared" si="60"/>
        <v>2.8966343001955552</v>
      </c>
      <c r="BA52" s="34">
        <f t="shared" si="60"/>
        <v>-10.110346487762234</v>
      </c>
      <c r="BB52" s="34">
        <f t="shared" si="60"/>
        <v>-10.515311123225556</v>
      </c>
      <c r="BC52" s="34">
        <f t="shared" si="60"/>
        <v>-7.4706014039553121</v>
      </c>
      <c r="BD52" s="34">
        <f>((AA52/Z52)-1)*100</f>
        <v>14.056955941149862</v>
      </c>
      <c r="BE52" s="34">
        <f t="shared" si="60"/>
        <v>-100</v>
      </c>
      <c r="BF52" s="34"/>
    </row>
    <row r="53" spans="1:58" ht="13.5" customHeight="1" x14ac:dyDescent="0.5">
      <c r="A53" s="21" t="s">
        <v>23</v>
      </c>
      <c r="B53" s="22">
        <v>3540.1030110935026</v>
      </c>
      <c r="C53" s="22">
        <v>3768.8884493670885</v>
      </c>
      <c r="D53" s="22">
        <v>4667.5200000000004</v>
      </c>
      <c r="E53" s="22">
        <v>6098.6814932486095</v>
      </c>
      <c r="F53" s="22">
        <v>5992.9823182711198</v>
      </c>
      <c r="G53" s="22">
        <v>4744.7533948940791</v>
      </c>
      <c r="H53" s="22">
        <v>3618.03</v>
      </c>
      <c r="I53" s="22">
        <v>4431.49</v>
      </c>
      <c r="J53" s="22">
        <v>5992.04</v>
      </c>
      <c r="K53" s="22">
        <v>5061.1400000000003</v>
      </c>
      <c r="L53" s="22">
        <v>5799.23</v>
      </c>
      <c r="M53" s="22">
        <v>6984.05</v>
      </c>
      <c r="N53" s="22">
        <v>8213.7000000000007</v>
      </c>
      <c r="O53" s="22">
        <v>9759.5</v>
      </c>
      <c r="P53" s="22">
        <v>10826.08</v>
      </c>
      <c r="Q53" s="22">
        <v>13005.12</v>
      </c>
      <c r="R53" s="24">
        <v>15825.51</v>
      </c>
      <c r="S53" s="22">
        <v>13049.715904999999</v>
      </c>
      <c r="T53" s="22">
        <v>14979.67</v>
      </c>
      <c r="U53" s="22">
        <v>18085.28</v>
      </c>
      <c r="V53" s="22">
        <v>22364.9</v>
      </c>
      <c r="W53" s="22">
        <v>21164.1</v>
      </c>
      <c r="X53" s="22">
        <v>20132.25</v>
      </c>
      <c r="Y53" s="22">
        <v>16465.27</v>
      </c>
      <c r="Z53" s="22">
        <v>17504.939999999999</v>
      </c>
      <c r="AA53" s="22">
        <v>19811.84</v>
      </c>
      <c r="AB53" s="22">
        <v>21909.52</v>
      </c>
      <c r="AC53" s="22"/>
      <c r="AD53" s="25"/>
      <c r="AE53" s="26">
        <f t="shared" si="58"/>
        <v>6.4626774293473632</v>
      </c>
      <c r="AF53" s="26">
        <f t="shared" si="58"/>
        <v>23.843410668835794</v>
      </c>
      <c r="AG53" s="27">
        <f t="shared" ref="AG53:AS53" si="64">+(C53/C$60)*100</f>
        <v>8.1655396775655067</v>
      </c>
      <c r="AH53" s="27">
        <f t="shared" si="64"/>
        <v>8.5884511143730116</v>
      </c>
      <c r="AI53" s="27">
        <f t="shared" si="64"/>
        <v>8.6239515022841129</v>
      </c>
      <c r="AJ53" s="27">
        <f t="shared" si="64"/>
        <v>8.2950497550538813</v>
      </c>
      <c r="AK53" s="27">
        <f t="shared" si="64"/>
        <v>7.5098198456230598</v>
      </c>
      <c r="AL53" s="27">
        <f t="shared" si="64"/>
        <v>8.5261601066680228</v>
      </c>
      <c r="AM53" s="27">
        <f t="shared" si="64"/>
        <v>8.8781331977419065</v>
      </c>
      <c r="AN53" s="27">
        <f t="shared" si="64"/>
        <v>9.6365445177401607</v>
      </c>
      <c r="AO53" s="27">
        <f t="shared" si="64"/>
        <v>8.2091039867308488</v>
      </c>
      <c r="AP53" s="27">
        <f t="shared" si="64"/>
        <v>9.0273947760247246</v>
      </c>
      <c r="AQ53" s="27">
        <f t="shared" si="64"/>
        <v>9.3078483497945417</v>
      </c>
      <c r="AR53" s="27">
        <f t="shared" si="64"/>
        <v>8.7345443748925966</v>
      </c>
      <c r="AS53" s="27">
        <f t="shared" si="64"/>
        <v>8.2574609220177901</v>
      </c>
      <c r="AT53" s="28"/>
      <c r="AU53" s="27">
        <f t="shared" si="60"/>
        <v>21.686766442754845</v>
      </c>
      <c r="AV53" s="39">
        <f t="shared" si="60"/>
        <v>-17.539997731510717</v>
      </c>
      <c r="AW53" s="27">
        <f t="shared" si="60"/>
        <v>14.789242226036038</v>
      </c>
      <c r="AX53" s="27">
        <f t="shared" si="60"/>
        <v>20.732165661860357</v>
      </c>
      <c r="AY53" s="27">
        <f t="shared" si="60"/>
        <v>23.66355400635214</v>
      </c>
      <c r="AZ53" s="27">
        <f t="shared" si="60"/>
        <v>-5.3691275167785379</v>
      </c>
      <c r="BA53" s="27">
        <f t="shared" si="60"/>
        <v>-4.8754730888627362</v>
      </c>
      <c r="BB53" s="27">
        <f t="shared" si="60"/>
        <v>-18.21445690372412</v>
      </c>
      <c r="BC53" s="27">
        <f t="shared" si="60"/>
        <v>6.3143209920031529</v>
      </c>
      <c r="BD53" s="27">
        <f t="shared" si="60"/>
        <v>13.178565593483915</v>
      </c>
      <c r="BE53" s="27">
        <f t="shared" si="60"/>
        <v>10.588012017056458</v>
      </c>
      <c r="BF53" s="27"/>
    </row>
    <row r="54" spans="1:58" ht="13.5" hidden="1" customHeight="1" x14ac:dyDescent="0.5">
      <c r="A54" s="37" t="s">
        <v>24</v>
      </c>
      <c r="B54" s="31">
        <f t="shared" ref="B54:AB54" si="65">+B45+B51+B53</f>
        <v>33648.920174476974</v>
      </c>
      <c r="C54" s="31">
        <f t="shared" si="65"/>
        <v>37720.636856787387</v>
      </c>
      <c r="D54" s="31">
        <f t="shared" si="65"/>
        <v>44219.68033653748</v>
      </c>
      <c r="E54" s="31">
        <f t="shared" si="65"/>
        <v>58144.195886454043</v>
      </c>
      <c r="F54" s="31">
        <f t="shared" si="65"/>
        <v>60945.842516722427</v>
      </c>
      <c r="G54" s="31">
        <f t="shared" si="65"/>
        <v>54757.770352282467</v>
      </c>
      <c r="H54" s="31">
        <f t="shared" si="65"/>
        <v>35487.43</v>
      </c>
      <c r="I54" s="31">
        <f t="shared" si="65"/>
        <v>40261.219999999994</v>
      </c>
      <c r="J54" s="31">
        <f t="shared" si="65"/>
        <v>51279.500000000007</v>
      </c>
      <c r="K54" s="31">
        <f t="shared" si="65"/>
        <v>52185.649999999994</v>
      </c>
      <c r="L54" s="31">
        <f t="shared" si="65"/>
        <v>53325.72</v>
      </c>
      <c r="M54" s="31">
        <f t="shared" si="65"/>
        <v>61111.5</v>
      </c>
      <c r="N54" s="31">
        <f t="shared" si="65"/>
        <v>78008.87999999999</v>
      </c>
      <c r="O54" s="31">
        <f t="shared" si="65"/>
        <v>98844.698000000004</v>
      </c>
      <c r="P54" s="31">
        <f t="shared" si="65"/>
        <v>106794.37000000001</v>
      </c>
      <c r="Q54" s="31">
        <f t="shared" si="65"/>
        <v>115103.93000000001</v>
      </c>
      <c r="R54" s="31">
        <f t="shared" si="65"/>
        <v>154896.09000000003</v>
      </c>
      <c r="S54" s="31">
        <f t="shared" si="65"/>
        <v>106497.30201700001</v>
      </c>
      <c r="T54" s="31">
        <f t="shared" si="65"/>
        <v>149561.46819300001</v>
      </c>
      <c r="U54" s="31">
        <f t="shared" si="65"/>
        <v>192354.64816499999</v>
      </c>
      <c r="V54" s="31">
        <f t="shared" si="65"/>
        <v>208074.56999999998</v>
      </c>
      <c r="W54" s="31">
        <f t="shared" si="65"/>
        <v>212253.1</v>
      </c>
      <c r="X54" s="31">
        <f t="shared" si="65"/>
        <v>191901.49</v>
      </c>
      <c r="Y54" s="31">
        <f t="shared" si="65"/>
        <v>170172.43999999997</v>
      </c>
      <c r="Z54" s="31">
        <f t="shared" si="65"/>
        <v>159729.26</v>
      </c>
      <c r="AA54" s="31">
        <f t="shared" si="65"/>
        <v>182028.57</v>
      </c>
      <c r="AB54" s="31">
        <f t="shared" si="65"/>
        <v>207939.31999999998</v>
      </c>
      <c r="AC54" s="31"/>
      <c r="AD54" s="32"/>
      <c r="AE54" s="33">
        <f t="shared" si="58"/>
        <v>12.100586471119069</v>
      </c>
      <c r="AF54" s="33">
        <f t="shared" si="58"/>
        <v>17.229410798191935</v>
      </c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8"/>
      <c r="AU54" s="34">
        <f t="shared" si="60"/>
        <v>34.57063542487213</v>
      </c>
      <c r="AV54" s="38">
        <f t="shared" si="60"/>
        <v>-31.245971401214845</v>
      </c>
      <c r="AW54" s="34">
        <f t="shared" si="60"/>
        <v>40.436861179005</v>
      </c>
      <c r="AX54" s="34">
        <f t="shared" si="60"/>
        <v>28.612436404260212</v>
      </c>
      <c r="AY54" s="34">
        <f t="shared" si="60"/>
        <v>8.1723639043625127</v>
      </c>
      <c r="AZ54" s="34">
        <f t="shared" si="60"/>
        <v>2.0081886988881026</v>
      </c>
      <c r="BA54" s="34">
        <f t="shared" si="60"/>
        <v>-9.5883687917867952</v>
      </c>
      <c r="BB54" s="34">
        <f t="shared" si="60"/>
        <v>-11.323023078142857</v>
      </c>
      <c r="BC54" s="34">
        <f t="shared" si="60"/>
        <v>-6.136822155220889</v>
      </c>
      <c r="BD54" s="34">
        <f t="shared" si="60"/>
        <v>13.960691985926687</v>
      </c>
      <c r="BE54" s="34">
        <f t="shared" si="60"/>
        <v>14.234441329731906</v>
      </c>
      <c r="BF54" s="34"/>
    </row>
    <row r="55" spans="1:58" ht="13.5" customHeight="1" x14ac:dyDescent="0.5">
      <c r="A55" s="21" t="s">
        <v>25</v>
      </c>
      <c r="B55" s="22">
        <v>3548.1442080378251</v>
      </c>
      <c r="C55" s="22">
        <v>4472.9539188656954</v>
      </c>
      <c r="D55" s="22">
        <v>5007.8138788608103</v>
      </c>
      <c r="E55" s="22">
        <v>6501.9157392686811</v>
      </c>
      <c r="F55" s="22">
        <v>5805.6841282251762</v>
      </c>
      <c r="G55" s="22">
        <v>4032.4198338129386</v>
      </c>
      <c r="H55" s="22">
        <v>3395.77</v>
      </c>
      <c r="I55" s="22">
        <v>4778.9399999999996</v>
      </c>
      <c r="J55" s="22">
        <v>5704.55</v>
      </c>
      <c r="K55" s="22">
        <v>5070.55</v>
      </c>
      <c r="L55" s="22">
        <v>5842.41</v>
      </c>
      <c r="M55" s="22">
        <v>6597.29</v>
      </c>
      <c r="N55" s="22">
        <v>8529.98</v>
      </c>
      <c r="O55" s="22">
        <v>9786.64</v>
      </c>
      <c r="P55" s="22">
        <v>10915.17</v>
      </c>
      <c r="Q55" s="22">
        <v>12814.62</v>
      </c>
      <c r="R55" s="24">
        <v>13072.51</v>
      </c>
      <c r="S55" s="22">
        <v>12780.928309999999</v>
      </c>
      <c r="T55" s="22">
        <v>17291.18</v>
      </c>
      <c r="U55" s="22">
        <v>16871.54</v>
      </c>
      <c r="V55" s="22">
        <v>20257.91</v>
      </c>
      <c r="W55" s="22">
        <v>19314.2</v>
      </c>
      <c r="X55" s="22">
        <v>18645.849999999999</v>
      </c>
      <c r="Y55" s="22">
        <v>16867.62</v>
      </c>
      <c r="Z55" s="22">
        <v>17299.96</v>
      </c>
      <c r="AA55" s="22">
        <v>19548.830000000002</v>
      </c>
      <c r="AB55" s="22">
        <v>22162.85</v>
      </c>
      <c r="AC55" s="22"/>
      <c r="AD55" s="25"/>
      <c r="AE55" s="26">
        <f t="shared" si="58"/>
        <v>26.064603257467468</v>
      </c>
      <c r="AF55" s="26">
        <f t="shared" si="58"/>
        <v>11.957645209337443</v>
      </c>
      <c r="AG55" s="27">
        <f t="shared" ref="AG55:AS55" si="66">+(C55/C$60)*100</f>
        <v>9.6909428843810623</v>
      </c>
      <c r="AH55" s="27">
        <f t="shared" si="66"/>
        <v>9.2146074764488972</v>
      </c>
      <c r="AI55" s="27">
        <f t="shared" si="66"/>
        <v>9.1941522228147452</v>
      </c>
      <c r="AJ55" s="27">
        <f t="shared" si="66"/>
        <v>8.0358052382252652</v>
      </c>
      <c r="AK55" s="27">
        <f t="shared" si="66"/>
        <v>6.3823646823121081</v>
      </c>
      <c r="AL55" s="27">
        <f t="shared" si="66"/>
        <v>8.0023876820866793</v>
      </c>
      <c r="AM55" s="27">
        <f t="shared" si="66"/>
        <v>9.5742212808822096</v>
      </c>
      <c r="AN55" s="27">
        <f t="shared" si="66"/>
        <v>9.1741961049450005</v>
      </c>
      <c r="AO55" s="27">
        <f t="shared" si="66"/>
        <v>8.2243668857052175</v>
      </c>
      <c r="AP55" s="27">
        <f t="shared" si="66"/>
        <v>9.0946110972309473</v>
      </c>
      <c r="AQ55" s="27">
        <f t="shared" si="66"/>
        <v>8.7924019501028816</v>
      </c>
      <c r="AR55" s="27">
        <f t="shared" si="66"/>
        <v>9.0708802156088417</v>
      </c>
      <c r="AS55" s="27">
        <f t="shared" si="66"/>
        <v>8.2804239313342052</v>
      </c>
      <c r="AT55" s="28"/>
      <c r="AU55" s="27">
        <f t="shared" si="60"/>
        <v>2.012467010336616</v>
      </c>
      <c r="AV55" s="39">
        <f t="shared" si="60"/>
        <v>-2.2304950617746733</v>
      </c>
      <c r="AW55" s="27">
        <f t="shared" si="60"/>
        <v>35.288920965710368</v>
      </c>
      <c r="AX55" s="27">
        <f t="shared" si="60"/>
        <v>-2.4269020390742524</v>
      </c>
      <c r="AY55" s="27">
        <f t="shared" si="60"/>
        <v>20.071493177267751</v>
      </c>
      <c r="AZ55" s="27">
        <f t="shared" si="60"/>
        <v>-4.6584766148136669</v>
      </c>
      <c r="BA55" s="27">
        <f t="shared" si="60"/>
        <v>-3.4604073686717696</v>
      </c>
      <c r="BB55" s="27">
        <f t="shared" si="60"/>
        <v>-9.5368674530793669</v>
      </c>
      <c r="BC55" s="27">
        <f t="shared" si="60"/>
        <v>2.5631357595203186</v>
      </c>
      <c r="BD55" s="27">
        <f t="shared" si="60"/>
        <v>12.999278611048837</v>
      </c>
      <c r="BE55" s="27">
        <f t="shared" si="60"/>
        <v>13.371746544422326</v>
      </c>
      <c r="BF55" s="27"/>
    </row>
    <row r="56" spans="1:58" ht="11.85" hidden="1" customHeight="1" x14ac:dyDescent="0.5">
      <c r="A56" s="37" t="s">
        <v>26</v>
      </c>
      <c r="B56" s="31">
        <f t="shared" ref="B56:AA56" si="67">+B45+B51+B53+B55</f>
        <v>37197.0643825148</v>
      </c>
      <c r="C56" s="31">
        <f t="shared" si="67"/>
        <v>42193.59077565308</v>
      </c>
      <c r="D56" s="31">
        <f t="shared" si="67"/>
        <v>49227.494215398292</v>
      </c>
      <c r="E56" s="31">
        <f t="shared" si="67"/>
        <v>64646.111625722726</v>
      </c>
      <c r="F56" s="31">
        <f t="shared" si="67"/>
        <v>66751.526644947604</v>
      </c>
      <c r="G56" s="31">
        <f t="shared" si="67"/>
        <v>58790.190186095402</v>
      </c>
      <c r="H56" s="31">
        <f t="shared" si="67"/>
        <v>38883.199999999997</v>
      </c>
      <c r="I56" s="31">
        <f t="shared" si="67"/>
        <v>45040.159999999996</v>
      </c>
      <c r="J56" s="31">
        <f t="shared" si="67"/>
        <v>56984.05000000001</v>
      </c>
      <c r="K56" s="31">
        <f t="shared" si="67"/>
        <v>57256.2</v>
      </c>
      <c r="L56" s="31">
        <f t="shared" si="67"/>
        <v>59168.130000000005</v>
      </c>
      <c r="M56" s="31">
        <f t="shared" si="67"/>
        <v>67708.789999999994</v>
      </c>
      <c r="N56" s="31">
        <f t="shared" si="67"/>
        <v>86538.859999999986</v>
      </c>
      <c r="O56" s="31">
        <f t="shared" si="67"/>
        <v>108631.338</v>
      </c>
      <c r="P56" s="31">
        <f t="shared" si="67"/>
        <v>117709.54000000001</v>
      </c>
      <c r="Q56" s="31">
        <f t="shared" si="67"/>
        <v>127918.55</v>
      </c>
      <c r="R56" s="31">
        <f t="shared" si="67"/>
        <v>167968.60000000003</v>
      </c>
      <c r="S56" s="31">
        <f t="shared" si="67"/>
        <v>119278.23032700001</v>
      </c>
      <c r="T56" s="31">
        <f t="shared" si="67"/>
        <v>166852.648193</v>
      </c>
      <c r="U56" s="31">
        <f t="shared" si="67"/>
        <v>209226.188165</v>
      </c>
      <c r="V56" s="31">
        <f t="shared" si="67"/>
        <v>228332.47999999998</v>
      </c>
      <c r="W56" s="31">
        <f t="shared" si="67"/>
        <v>231567.30000000002</v>
      </c>
      <c r="X56" s="31">
        <f t="shared" si="67"/>
        <v>210547.34</v>
      </c>
      <c r="Y56" s="31">
        <f t="shared" si="67"/>
        <v>187040.05999999997</v>
      </c>
      <c r="Z56" s="31">
        <f t="shared" si="67"/>
        <v>177029.22</v>
      </c>
      <c r="AA56" s="31">
        <f t="shared" si="67"/>
        <v>201577.40000000002</v>
      </c>
      <c r="AB56" s="31">
        <f>+AB45+AB51+AB53+AB55</f>
        <v>230102.16999999998</v>
      </c>
      <c r="AC56" s="31"/>
      <c r="AD56" s="32"/>
      <c r="AE56" s="33">
        <f t="shared" si="58"/>
        <v>13.432582587046827</v>
      </c>
      <c r="AF56" s="33">
        <f t="shared" si="58"/>
        <v>16.670549508680299</v>
      </c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8"/>
      <c r="AU56" s="34">
        <f t="shared" si="60"/>
        <v>31.309024375276316</v>
      </c>
      <c r="AV56" s="38">
        <f t="shared" si="60"/>
        <v>-28.987780854874067</v>
      </c>
      <c r="AW56" s="34">
        <f t="shared" si="60"/>
        <v>39.885247907832991</v>
      </c>
      <c r="AX56" s="34">
        <f t="shared" si="60"/>
        <v>25.395785101945844</v>
      </c>
      <c r="AY56" s="34">
        <f t="shared" si="60"/>
        <v>9.1318835383706229</v>
      </c>
      <c r="AZ56" s="34">
        <f t="shared" si="60"/>
        <v>1.4167147836348315</v>
      </c>
      <c r="BA56" s="34">
        <f t="shared" si="60"/>
        <v>-9.0772574538805824</v>
      </c>
      <c r="BB56" s="34">
        <f t="shared" si="60"/>
        <v>-11.164843022951532</v>
      </c>
      <c r="BC56" s="34">
        <f t="shared" si="60"/>
        <v>-5.3522437920518033</v>
      </c>
      <c r="BD56" s="34">
        <f t="shared" si="60"/>
        <v>13.866739061495048</v>
      </c>
      <c r="BE56" s="34">
        <f t="shared" si="60"/>
        <v>14.150777815370152</v>
      </c>
      <c r="BF56" s="34"/>
    </row>
    <row r="57" spans="1:58" ht="11.85" customHeight="1" x14ac:dyDescent="0.5">
      <c r="A57" s="21" t="s">
        <v>27</v>
      </c>
      <c r="B57" s="22">
        <v>3418.6985495883964</v>
      </c>
      <c r="C57" s="22">
        <v>3962.4331761006288</v>
      </c>
      <c r="D57" s="22">
        <v>5118.9756875249104</v>
      </c>
      <c r="E57" s="22">
        <v>6071.8358445678041</v>
      </c>
      <c r="F57" s="22">
        <v>5496.169212690952</v>
      </c>
      <c r="G57" s="22">
        <v>4390.465174891162</v>
      </c>
      <c r="H57" s="22">
        <v>3551.26</v>
      </c>
      <c r="I57" s="22">
        <v>4874.5</v>
      </c>
      <c r="J57" s="22">
        <v>5196.33</v>
      </c>
      <c r="K57" s="22">
        <v>4396.57</v>
      </c>
      <c r="L57" s="22">
        <v>5072.22</v>
      </c>
      <c r="M57" s="22">
        <v>7325.2</v>
      </c>
      <c r="N57" s="22">
        <v>7498.1</v>
      </c>
      <c r="O57" s="22">
        <v>9558.7459999999992</v>
      </c>
      <c r="P57" s="22">
        <v>11062.79</v>
      </c>
      <c r="Q57" s="22">
        <v>12040.35</v>
      </c>
      <c r="R57" s="24">
        <v>11254.67</v>
      </c>
      <c r="S57" s="22">
        <v>14425.510229</v>
      </c>
      <c r="T57" s="22">
        <v>16074.47</v>
      </c>
      <c r="U57" s="22">
        <v>19553.54</v>
      </c>
      <c r="V57" s="22">
        <v>20782.240000000002</v>
      </c>
      <c r="W57" s="22">
        <v>18848.849999999999</v>
      </c>
      <c r="X57" s="22">
        <v>17201.259999999998</v>
      </c>
      <c r="Y57" s="22">
        <v>15612.92</v>
      </c>
      <c r="Z57" s="22">
        <v>17168.810000000001</v>
      </c>
      <c r="AA57" s="22">
        <v>19941.43</v>
      </c>
      <c r="AB57" s="22">
        <v>18098.88</v>
      </c>
      <c r="AC57" s="22"/>
      <c r="AD57" s="25"/>
      <c r="AE57" s="26">
        <f t="shared" si="58"/>
        <v>15.904725690941568</v>
      </c>
      <c r="AF57" s="26">
        <f t="shared" si="58"/>
        <v>29.187684940656023</v>
      </c>
      <c r="AG57" s="27">
        <f t="shared" ref="AG57:AS60" si="68">+(C57/C$60)*100</f>
        <v>8.5848667992773997</v>
      </c>
      <c r="AH57" s="27">
        <f t="shared" si="68"/>
        <v>9.419150308508943</v>
      </c>
      <c r="AI57" s="27">
        <f t="shared" si="68"/>
        <v>8.5859899244370119</v>
      </c>
      <c r="AJ57" s="27">
        <f t="shared" si="68"/>
        <v>7.607397229000842</v>
      </c>
      <c r="AK57" s="27">
        <f t="shared" si="68"/>
        <v>6.9490655799721743</v>
      </c>
      <c r="AL57" s="27">
        <f t="shared" si="68"/>
        <v>8.3688115743666813</v>
      </c>
      <c r="AM57" s="27">
        <f t="shared" si="68"/>
        <v>9.7656680422144522</v>
      </c>
      <c r="AN57" s="27">
        <f t="shared" si="68"/>
        <v>8.3568643356634364</v>
      </c>
      <c r="AO57" s="27">
        <f t="shared" si="68"/>
        <v>7.1311799940213554</v>
      </c>
      <c r="AP57" s="27">
        <f t="shared" si="68"/>
        <v>7.8956917264616404</v>
      </c>
      <c r="AQ57" s="27">
        <f t="shared" si="68"/>
        <v>9.7625089642707277</v>
      </c>
      <c r="AR57" s="27">
        <f t="shared" si="68"/>
        <v>7.9735669889796537</v>
      </c>
      <c r="AS57" s="27">
        <f t="shared" si="68"/>
        <v>8.0876040328391667</v>
      </c>
      <c r="AT57" s="28"/>
      <c r="AU57" s="27">
        <f t="shared" si="60"/>
        <v>-6.5253917037295439</v>
      </c>
      <c r="AV57" s="39">
        <f t="shared" si="60"/>
        <v>28.173551325805192</v>
      </c>
      <c r="AW57" s="27">
        <f t="shared" si="60"/>
        <v>11.430859254357962</v>
      </c>
      <c r="AX57" s="27">
        <f t="shared" si="60"/>
        <v>21.643450763851014</v>
      </c>
      <c r="AY57" s="27">
        <f t="shared" si="60"/>
        <v>6.2837726570227126</v>
      </c>
      <c r="AZ57" s="27">
        <f t="shared" si="60"/>
        <v>-9.3030876363664472</v>
      </c>
      <c r="BA57" s="27">
        <f t="shared" si="60"/>
        <v>-8.7410637784268062</v>
      </c>
      <c r="BB57" s="27">
        <f t="shared" si="60"/>
        <v>-9.2338584499042415</v>
      </c>
      <c r="BC57" s="27">
        <f t="shared" si="60"/>
        <v>9.9654004503962224</v>
      </c>
      <c r="BD57" s="27">
        <f t="shared" si="60"/>
        <v>16.149168171818552</v>
      </c>
      <c r="BE57" s="27">
        <f t="shared" si="60"/>
        <v>-9.2398087800122592</v>
      </c>
      <c r="BF57" s="27"/>
    </row>
    <row r="58" spans="1:58" ht="11.85" customHeight="1" x14ac:dyDescent="0.5">
      <c r="A58" s="35" t="s">
        <v>28</v>
      </c>
      <c r="B58" s="31">
        <f t="shared" ref="B58:AB58" si="69">+B53+B55+B57</f>
        <v>10506.945768719725</v>
      </c>
      <c r="C58" s="31">
        <f t="shared" si="69"/>
        <v>12204.275544333414</v>
      </c>
      <c r="D58" s="31">
        <f t="shared" si="69"/>
        <v>14794.30956638572</v>
      </c>
      <c r="E58" s="31">
        <f t="shared" si="69"/>
        <v>18672.433077085094</v>
      </c>
      <c r="F58" s="31">
        <f t="shared" si="69"/>
        <v>17294.835659187247</v>
      </c>
      <c r="G58" s="31">
        <f t="shared" si="69"/>
        <v>13167.638403598179</v>
      </c>
      <c r="H58" s="31">
        <f t="shared" si="69"/>
        <v>10565.060000000001</v>
      </c>
      <c r="I58" s="31">
        <f t="shared" si="69"/>
        <v>14084.93</v>
      </c>
      <c r="J58" s="31">
        <f t="shared" si="69"/>
        <v>16892.919999999998</v>
      </c>
      <c r="K58" s="31">
        <f t="shared" si="69"/>
        <v>14528.26</v>
      </c>
      <c r="L58" s="31">
        <f t="shared" si="69"/>
        <v>16713.86</v>
      </c>
      <c r="M58" s="31">
        <f t="shared" si="69"/>
        <v>20906.54</v>
      </c>
      <c r="N58" s="31">
        <f t="shared" si="69"/>
        <v>24241.78</v>
      </c>
      <c r="O58" s="31">
        <f t="shared" si="69"/>
        <v>29104.885999999999</v>
      </c>
      <c r="P58" s="31">
        <f t="shared" si="69"/>
        <v>32804.04</v>
      </c>
      <c r="Q58" s="31">
        <f t="shared" si="69"/>
        <v>37860.090000000004</v>
      </c>
      <c r="R58" s="31">
        <f t="shared" si="69"/>
        <v>40152.69</v>
      </c>
      <c r="S58" s="31">
        <f t="shared" si="69"/>
        <v>40256.154444</v>
      </c>
      <c r="T58" s="31">
        <f t="shared" si="69"/>
        <v>48345.32</v>
      </c>
      <c r="U58" s="31">
        <f t="shared" si="69"/>
        <v>54510.36</v>
      </c>
      <c r="V58" s="31">
        <f t="shared" si="69"/>
        <v>63405.05</v>
      </c>
      <c r="W58" s="31">
        <f t="shared" si="69"/>
        <v>59327.15</v>
      </c>
      <c r="X58" s="31">
        <f t="shared" si="69"/>
        <v>55979.360000000001</v>
      </c>
      <c r="Y58" s="31">
        <f t="shared" si="69"/>
        <v>48945.81</v>
      </c>
      <c r="Z58" s="31">
        <f t="shared" si="69"/>
        <v>51973.709999999992</v>
      </c>
      <c r="AA58" s="31">
        <f t="shared" si="69"/>
        <v>59302.1</v>
      </c>
      <c r="AB58" s="31">
        <f t="shared" si="69"/>
        <v>62171.25</v>
      </c>
      <c r="AC58" s="31"/>
      <c r="AD58" s="32"/>
      <c r="AE58" s="33">
        <f t="shared" si="58"/>
        <v>16.154359344528245</v>
      </c>
      <c r="AF58" s="33">
        <f t="shared" si="58"/>
        <v>21.222349599070544</v>
      </c>
      <c r="AG58" s="27">
        <f t="shared" si="68"/>
        <v>26.441349361223971</v>
      </c>
      <c r="AH58" s="27">
        <f t="shared" si="68"/>
        <v>27.222208899330845</v>
      </c>
      <c r="AI58" s="27">
        <f t="shared" si="68"/>
        <v>26.40409364953587</v>
      </c>
      <c r="AJ58" s="27">
        <f t="shared" si="68"/>
        <v>23.938252222279989</v>
      </c>
      <c r="AK58" s="27">
        <f t="shared" si="68"/>
        <v>20.841250107907346</v>
      </c>
      <c r="AL58" s="27">
        <f t="shared" si="68"/>
        <v>24.897359363121389</v>
      </c>
      <c r="AM58" s="27">
        <f t="shared" si="68"/>
        <v>28.21802252083857</v>
      </c>
      <c r="AN58" s="27">
        <f t="shared" si="68"/>
        <v>27.167604958348594</v>
      </c>
      <c r="AO58" s="27">
        <f t="shared" si="68"/>
        <v>23.56465086645742</v>
      </c>
      <c r="AP58" s="27">
        <f t="shared" si="68"/>
        <v>26.017697599717316</v>
      </c>
      <c r="AQ58" s="27">
        <f t="shared" si="68"/>
        <v>27.862759264168151</v>
      </c>
      <c r="AR58" s="27">
        <f t="shared" si="68"/>
        <v>25.778991579481094</v>
      </c>
      <c r="AS58" s="27">
        <f t="shared" si="68"/>
        <v>24.62548888619116</v>
      </c>
      <c r="AT58" s="28"/>
      <c r="AU58" s="34">
        <f t="shared" si="60"/>
        <v>6.0554531169894066</v>
      </c>
      <c r="AV58" s="38">
        <f t="shared" si="60"/>
        <v>0.25767749059899536</v>
      </c>
      <c r="AW58" s="34">
        <f t="shared" si="60"/>
        <v>20.094233211601885</v>
      </c>
      <c r="AX58" s="34">
        <f t="shared" si="60"/>
        <v>12.752092653435753</v>
      </c>
      <c r="AY58" s="34">
        <f t="shared" si="60"/>
        <v>16.317430301322531</v>
      </c>
      <c r="AZ58" s="34">
        <f t="shared" si="60"/>
        <v>-6.4315066386667947</v>
      </c>
      <c r="BA58" s="34">
        <f t="shared" si="60"/>
        <v>-5.6429307660995072</v>
      </c>
      <c r="BB58" s="34">
        <f t="shared" si="60"/>
        <v>-12.564541645349292</v>
      </c>
      <c r="BC58" s="34">
        <f t="shared" si="60"/>
        <v>6.1862292196206203</v>
      </c>
      <c r="BD58" s="34">
        <f t="shared" si="60"/>
        <v>14.100186421173344</v>
      </c>
      <c r="BE58" s="34">
        <f t="shared" si="60"/>
        <v>4.8381929139102997</v>
      </c>
      <c r="BF58" s="34"/>
    </row>
    <row r="59" spans="1:58" ht="16.5" customHeight="1" x14ac:dyDescent="0.5">
      <c r="A59" s="35" t="s">
        <v>29</v>
      </c>
      <c r="B59" s="31">
        <f t="shared" ref="B59:AB59" si="70">+B58+B51</f>
        <v>21184.978339475507</v>
      </c>
      <c r="C59" s="31">
        <f t="shared" si="70"/>
        <v>23830.446841304154</v>
      </c>
      <c r="D59" s="31">
        <f t="shared" si="70"/>
        <v>28702.371973181675</v>
      </c>
      <c r="E59" s="31">
        <f t="shared" si="70"/>
        <v>36705.039096224151</v>
      </c>
      <c r="F59" s="31">
        <f t="shared" si="70"/>
        <v>35182.594943893302</v>
      </c>
      <c r="G59" s="31">
        <f t="shared" si="70"/>
        <v>28543.380965109551</v>
      </c>
      <c r="H59" s="31">
        <f t="shared" si="70"/>
        <v>20997.170000000002</v>
      </c>
      <c r="I59" s="31">
        <f t="shared" si="70"/>
        <v>26647.41</v>
      </c>
      <c r="J59" s="31">
        <f t="shared" si="70"/>
        <v>33370.14</v>
      </c>
      <c r="K59" s="31">
        <f t="shared" si="70"/>
        <v>30114.58</v>
      </c>
      <c r="L59" s="31">
        <f t="shared" si="70"/>
        <v>33855.81</v>
      </c>
      <c r="M59" s="31">
        <f t="shared" si="70"/>
        <v>40011.1</v>
      </c>
      <c r="N59" s="31">
        <f t="shared" si="70"/>
        <v>48599.77</v>
      </c>
      <c r="O59" s="40">
        <f t="shared" si="70"/>
        <v>58548.347999999998</v>
      </c>
      <c r="P59" s="40">
        <f t="shared" si="70"/>
        <v>66188.649999999994</v>
      </c>
      <c r="Q59" s="40">
        <f t="shared" si="70"/>
        <v>73888.200000000012</v>
      </c>
      <c r="R59" s="40">
        <f t="shared" si="70"/>
        <v>90635.46</v>
      </c>
      <c r="S59" s="40">
        <f t="shared" si="70"/>
        <v>76512.149248000002</v>
      </c>
      <c r="T59" s="40">
        <f t="shared" si="70"/>
        <v>95651.78</v>
      </c>
      <c r="U59" s="40">
        <f t="shared" si="70"/>
        <v>117273.826785</v>
      </c>
      <c r="V59" s="40">
        <f t="shared" si="70"/>
        <v>125390.16</v>
      </c>
      <c r="W59" s="40">
        <f t="shared" si="70"/>
        <v>119625.59</v>
      </c>
      <c r="X59" s="40">
        <f t="shared" si="70"/>
        <v>115485.84</v>
      </c>
      <c r="Y59" s="40">
        <f t="shared" si="70"/>
        <v>99367.58</v>
      </c>
      <c r="Z59" s="40">
        <f t="shared" si="70"/>
        <v>101513.37999999999</v>
      </c>
      <c r="AA59" s="40">
        <f t="shared" si="70"/>
        <v>115680.09</v>
      </c>
      <c r="AB59" s="40">
        <f t="shared" si="70"/>
        <v>126239.63</v>
      </c>
      <c r="AC59" s="40"/>
      <c r="AD59" s="32"/>
      <c r="AE59" s="33">
        <f t="shared" si="58"/>
        <v>12.487473243714176</v>
      </c>
      <c r="AF59" s="33">
        <f t="shared" si="58"/>
        <v>20.444119929103689</v>
      </c>
      <c r="AG59" s="27">
        <f t="shared" si="68"/>
        <v>51.630198619824377</v>
      </c>
      <c r="AH59" s="27">
        <f t="shared" si="68"/>
        <v>52.813682331992318</v>
      </c>
      <c r="AI59" s="27">
        <f t="shared" si="68"/>
        <v>51.903428209146462</v>
      </c>
      <c r="AJ59" s="27">
        <f t="shared" si="68"/>
        <v>48.697186154170673</v>
      </c>
      <c r="AK59" s="27">
        <f t="shared" si="68"/>
        <v>45.17740565055108</v>
      </c>
      <c r="AL59" s="27">
        <f t="shared" si="68"/>
        <v>49.481412041062853</v>
      </c>
      <c r="AM59" s="27">
        <f t="shared" si="68"/>
        <v>53.385939120891543</v>
      </c>
      <c r="AN59" s="27">
        <f t="shared" si="68"/>
        <v>53.666671062479828</v>
      </c>
      <c r="AO59" s="27">
        <f t="shared" si="68"/>
        <v>48.845461444798026</v>
      </c>
      <c r="AP59" s="27">
        <f t="shared" si="68"/>
        <v>52.701783225029132</v>
      </c>
      <c r="AQ59" s="27">
        <f t="shared" si="68"/>
        <v>53.323966911529027</v>
      </c>
      <c r="AR59" s="27">
        <f t="shared" si="68"/>
        <v>51.681562228298318</v>
      </c>
      <c r="AS59" s="27">
        <f t="shared" si="68"/>
        <v>49.537445121030629</v>
      </c>
      <c r="AT59" s="28"/>
      <c r="AU59" s="34">
        <f t="shared" si="60"/>
        <v>22.665675980738452</v>
      </c>
      <c r="AV59" s="38">
        <f t="shared" si="60"/>
        <v>-15.582544350743078</v>
      </c>
      <c r="AW59" s="34">
        <f t="shared" si="60"/>
        <v>25.015152417117982</v>
      </c>
      <c r="AX59" s="34">
        <f t="shared" si="60"/>
        <v>22.604960184745117</v>
      </c>
      <c r="AY59" s="34">
        <f t="shared" si="60"/>
        <v>6.9208394042430399</v>
      </c>
      <c r="AZ59" s="34">
        <f t="shared" si="60"/>
        <v>-4.5973065191080469</v>
      </c>
      <c r="BA59" s="34">
        <f t="shared" si="60"/>
        <v>-3.460588992706326</v>
      </c>
      <c r="BB59" s="34">
        <f t="shared" si="60"/>
        <v>-13.956914544674914</v>
      </c>
      <c r="BC59" s="34">
        <f t="shared" si="60"/>
        <v>2.1594568369280864</v>
      </c>
      <c r="BD59" s="34">
        <f t="shared" si="60"/>
        <v>13.955510101230018</v>
      </c>
      <c r="BE59" s="34">
        <f t="shared" si="60"/>
        <v>9.1282259548726152</v>
      </c>
      <c r="BF59" s="34"/>
    </row>
    <row r="60" spans="1:58" ht="18" customHeight="1" x14ac:dyDescent="0.5">
      <c r="A60" s="41" t="s">
        <v>30</v>
      </c>
      <c r="B60" s="42">
        <f t="shared" ref="B60:N60" si="71">+B45+B51+B58</f>
        <v>40615.7629321032</v>
      </c>
      <c r="C60" s="42">
        <f t="shared" si="71"/>
        <v>46156.023951753712</v>
      </c>
      <c r="D60" s="42">
        <f t="shared" si="71"/>
        <v>54346.4699029232</v>
      </c>
      <c r="E60" s="42">
        <f t="shared" si="71"/>
        <v>70717.947470290528</v>
      </c>
      <c r="F60" s="42">
        <f t="shared" si="71"/>
        <v>72247.695857638551</v>
      </c>
      <c r="G60" s="42">
        <f t="shared" si="71"/>
        <v>63180.655360986566</v>
      </c>
      <c r="H60" s="42">
        <f t="shared" si="71"/>
        <v>42434.460000000006</v>
      </c>
      <c r="I60" s="42">
        <f t="shared" si="71"/>
        <v>49914.659999999996</v>
      </c>
      <c r="J60" s="42">
        <f t="shared" si="71"/>
        <v>62180.380000000005</v>
      </c>
      <c r="K60" s="42">
        <f t="shared" si="71"/>
        <v>61652.77</v>
      </c>
      <c r="L60" s="42">
        <f t="shared" si="71"/>
        <v>64240.35</v>
      </c>
      <c r="M60" s="42">
        <f t="shared" si="71"/>
        <v>75033.989999999991</v>
      </c>
      <c r="N60" s="42">
        <f t="shared" si="71"/>
        <v>94036.959999999992</v>
      </c>
      <c r="O60" s="42">
        <f>+O45+O59</f>
        <v>118190.084</v>
      </c>
      <c r="P60" s="42">
        <f>+P45+P59</f>
        <v>128772.32999999999</v>
      </c>
      <c r="Q60" s="42">
        <f>+Q45+Q59</f>
        <v>139958.90000000002</v>
      </c>
      <c r="R60" s="42">
        <f>+R45+R59</f>
        <v>179223.27000000002</v>
      </c>
      <c r="S60" s="42">
        <f t="shared" ref="S60:AB60" si="72">+S45+S51+S58</f>
        <v>133703.740556</v>
      </c>
      <c r="T60" s="42">
        <f t="shared" si="72"/>
        <v>182927.118193</v>
      </c>
      <c r="U60" s="42">
        <f t="shared" si="72"/>
        <v>228779.72816499998</v>
      </c>
      <c r="V60" s="42">
        <f t="shared" si="72"/>
        <v>249114.71999999997</v>
      </c>
      <c r="W60" s="42">
        <f t="shared" si="72"/>
        <v>250416.15</v>
      </c>
      <c r="X60" s="42">
        <f t="shared" si="72"/>
        <v>227748.59999999998</v>
      </c>
      <c r="Y60" s="42">
        <f t="shared" si="72"/>
        <v>202652.97999999998</v>
      </c>
      <c r="Z60" s="42">
        <f t="shared" si="72"/>
        <v>194198.03</v>
      </c>
      <c r="AA60" s="42">
        <f t="shared" si="72"/>
        <v>221518.83000000002</v>
      </c>
      <c r="AB60" s="42">
        <f t="shared" si="72"/>
        <v>248201.05</v>
      </c>
      <c r="AC60" s="42"/>
      <c r="AD60" s="43"/>
      <c r="AE60" s="44">
        <f t="shared" si="58"/>
        <v>13.6406671195912</v>
      </c>
      <c r="AF60" s="44">
        <f t="shared" si="58"/>
        <v>17.74512891260056</v>
      </c>
      <c r="AG60" s="45">
        <f t="shared" si="68"/>
        <v>100</v>
      </c>
      <c r="AH60" s="45">
        <f t="shared" si="68"/>
        <v>100</v>
      </c>
      <c r="AI60" s="45">
        <f t="shared" si="68"/>
        <v>100</v>
      </c>
      <c r="AJ60" s="45">
        <f t="shared" si="68"/>
        <v>100</v>
      </c>
      <c r="AK60" s="45">
        <f t="shared" si="68"/>
        <v>100</v>
      </c>
      <c r="AL60" s="45">
        <f t="shared" si="68"/>
        <v>100</v>
      </c>
      <c r="AM60" s="45">
        <f t="shared" si="68"/>
        <v>100</v>
      </c>
      <c r="AN60" s="45">
        <f t="shared" si="68"/>
        <v>100</v>
      </c>
      <c r="AO60" s="45">
        <f t="shared" si="68"/>
        <v>100</v>
      </c>
      <c r="AP60" s="45">
        <f t="shared" si="68"/>
        <v>100</v>
      </c>
      <c r="AQ60" s="45">
        <f t="shared" si="68"/>
        <v>100</v>
      </c>
      <c r="AR60" s="45">
        <f t="shared" si="68"/>
        <v>100</v>
      </c>
      <c r="AS60" s="45">
        <f t="shared" si="68"/>
        <v>100</v>
      </c>
      <c r="AT60" s="46"/>
      <c r="AU60" s="47">
        <f t="shared" si="60"/>
        <v>28.054214487253027</v>
      </c>
      <c r="AV60" s="48">
        <f t="shared" si="60"/>
        <v>-25.398225042986887</v>
      </c>
      <c r="AW60" s="47">
        <f t="shared" si="60"/>
        <v>36.81525844550584</v>
      </c>
      <c r="AX60" s="47">
        <f t="shared" si="60"/>
        <v>25.066053860654215</v>
      </c>
      <c r="AY60" s="47">
        <f t="shared" si="60"/>
        <v>8.8884587800253101</v>
      </c>
      <c r="AZ60" s="47">
        <f t="shared" si="60"/>
        <v>0.52242195884693032</v>
      </c>
      <c r="BA60" s="47">
        <f t="shared" si="60"/>
        <v>-9.0519521205002178</v>
      </c>
      <c r="BB60" s="47">
        <f t="shared" si="60"/>
        <v>-11.019000775416398</v>
      </c>
      <c r="BC60" s="47">
        <f t="shared" si="60"/>
        <v>-4.1721320851042965</v>
      </c>
      <c r="BD60" s="47">
        <f t="shared" si="60"/>
        <v>14.068525823871658</v>
      </c>
      <c r="BE60" s="47">
        <f t="shared" si="60"/>
        <v>12.045125012623071</v>
      </c>
      <c r="BF60" s="47"/>
    </row>
    <row r="61" spans="1:58" ht="18" customHeight="1" x14ac:dyDescent="0.5">
      <c r="A61" s="49" t="s">
        <v>32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2"/>
      <c r="AE61" s="3"/>
      <c r="AF61" s="3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6"/>
      <c r="BA61" s="6"/>
      <c r="BB61" s="6"/>
      <c r="BC61" s="6"/>
      <c r="BD61" s="6"/>
    </row>
    <row r="62" spans="1:58" ht="17.25" customHeight="1" x14ac:dyDescent="0.55000000000000004">
      <c r="A62" s="4"/>
      <c r="B62" s="5"/>
      <c r="C62" s="6"/>
      <c r="D62" s="6"/>
      <c r="E62" s="7"/>
      <c r="F62" s="6"/>
      <c r="G62" s="8"/>
      <c r="H62" s="8"/>
      <c r="I62" s="8"/>
      <c r="J62" s="8"/>
      <c r="K62" s="9"/>
      <c r="L62" s="9"/>
      <c r="M62" s="9"/>
      <c r="N62" s="6"/>
      <c r="O62" s="9"/>
      <c r="P62" s="9"/>
      <c r="Q62" s="6"/>
      <c r="R62" s="6"/>
      <c r="S62" s="9"/>
      <c r="T62" s="6"/>
      <c r="U62" s="9"/>
      <c r="V62" s="9"/>
      <c r="W62" s="9"/>
      <c r="X62" s="6"/>
      <c r="Z62" s="10" t="s">
        <v>2</v>
      </c>
      <c r="AA62" s="10"/>
      <c r="AB62" s="10"/>
      <c r="AC62" s="10"/>
      <c r="AD62" s="9"/>
      <c r="AE62" s="11"/>
      <c r="AF62" s="11"/>
      <c r="AG62" s="6"/>
      <c r="AH62" s="6"/>
      <c r="AI62" s="6"/>
      <c r="AJ62" s="6"/>
      <c r="AK62" s="6"/>
      <c r="AL62" s="8"/>
      <c r="AM62" s="8"/>
      <c r="AN62" s="8"/>
      <c r="AO62" s="8"/>
      <c r="AP62" s="9"/>
      <c r="AQ62" s="9"/>
      <c r="AR62" s="9"/>
      <c r="AS62" s="9"/>
      <c r="AT62" s="9" t="s">
        <v>3</v>
      </c>
      <c r="AU62" s="9"/>
      <c r="AV62" s="9"/>
      <c r="AW62" s="4"/>
      <c r="AX62" s="51"/>
      <c r="AY62" s="51"/>
      <c r="AZ62" s="4"/>
      <c r="BA62" s="4"/>
      <c r="BB62" s="4"/>
      <c r="BC62" s="6"/>
      <c r="BD62" s="6"/>
    </row>
    <row r="63" spans="1:58" ht="11.85" customHeight="1" x14ac:dyDescent="0.5">
      <c r="A63" s="13"/>
      <c r="B63" s="14">
        <v>2535</v>
      </c>
      <c r="C63" s="15">
        <v>2536</v>
      </c>
      <c r="D63" s="15">
        <v>2537</v>
      </c>
      <c r="E63" s="15">
        <v>2538</v>
      </c>
      <c r="F63" s="15">
        <v>2539</v>
      </c>
      <c r="G63" s="15">
        <v>2540</v>
      </c>
      <c r="H63" s="15">
        <v>2541</v>
      </c>
      <c r="I63" s="15">
        <v>2542</v>
      </c>
      <c r="J63" s="15">
        <v>2543</v>
      </c>
      <c r="K63" s="15">
        <v>2544</v>
      </c>
      <c r="L63" s="15">
        <v>2545</v>
      </c>
      <c r="M63" s="14">
        <v>2546</v>
      </c>
      <c r="N63" s="14">
        <v>2547</v>
      </c>
      <c r="O63" s="14">
        <v>2548</v>
      </c>
      <c r="P63" s="14">
        <v>2549</v>
      </c>
      <c r="Q63" s="14">
        <v>2550</v>
      </c>
      <c r="R63" s="16">
        <v>2551</v>
      </c>
      <c r="S63" s="16">
        <v>2552</v>
      </c>
      <c r="T63" s="16">
        <v>2553</v>
      </c>
      <c r="U63" s="16">
        <v>2554</v>
      </c>
      <c r="V63" s="16">
        <v>2555</v>
      </c>
      <c r="W63" s="14">
        <v>2556</v>
      </c>
      <c r="X63" s="16">
        <v>2557</v>
      </c>
      <c r="Y63" s="16">
        <v>2558</v>
      </c>
      <c r="Z63" s="16">
        <v>2559</v>
      </c>
      <c r="AA63" s="16">
        <v>2560</v>
      </c>
      <c r="AB63" s="16">
        <v>2561</v>
      </c>
      <c r="AC63" s="16">
        <v>2562</v>
      </c>
      <c r="AD63" s="17"/>
      <c r="AE63" s="18">
        <v>2536</v>
      </c>
      <c r="AF63" s="18">
        <v>2537</v>
      </c>
      <c r="AG63" s="19">
        <v>2536</v>
      </c>
      <c r="AH63" s="19">
        <v>2537</v>
      </c>
      <c r="AI63" s="19">
        <v>2538</v>
      </c>
      <c r="AJ63" s="19">
        <v>2539</v>
      </c>
      <c r="AK63" s="19">
        <v>2540</v>
      </c>
      <c r="AL63" s="19">
        <v>2541</v>
      </c>
      <c r="AM63" s="19">
        <v>2542</v>
      </c>
      <c r="AN63" s="19">
        <v>2543</v>
      </c>
      <c r="AO63" s="19">
        <v>2544</v>
      </c>
      <c r="AP63" s="19">
        <v>2545</v>
      </c>
      <c r="AQ63" s="19">
        <v>2546</v>
      </c>
      <c r="AR63" s="20">
        <v>2547</v>
      </c>
      <c r="AS63" s="14">
        <v>2548</v>
      </c>
      <c r="AT63" s="14">
        <v>2549</v>
      </c>
      <c r="AU63" s="16">
        <v>2551</v>
      </c>
      <c r="AV63" s="52">
        <v>2552</v>
      </c>
      <c r="AW63" s="53"/>
      <c r="AX63" s="53"/>
      <c r="AY63" s="53"/>
      <c r="AZ63" s="53"/>
      <c r="BA63" s="53"/>
      <c r="BB63" s="53"/>
      <c r="BC63" s="6"/>
      <c r="BD63" s="6"/>
    </row>
    <row r="64" spans="1:58" ht="11.85" customHeight="1" x14ac:dyDescent="0.5">
      <c r="A64" s="21" t="s">
        <v>4</v>
      </c>
      <c r="B64" s="22">
        <f t="shared" ref="B64:AC78" si="73">+B4-B34</f>
        <v>-486.09488181785673</v>
      </c>
      <c r="C64" s="22">
        <f t="shared" si="73"/>
        <v>-1010.9473396304911</v>
      </c>
      <c r="D64" s="22">
        <f t="shared" si="73"/>
        <v>-937.26807611750064</v>
      </c>
      <c r="E64" s="22">
        <f t="shared" si="73"/>
        <v>-1081.4014009293155</v>
      </c>
      <c r="F64" s="22">
        <f t="shared" si="73"/>
        <v>-1791.2870006804105</v>
      </c>
      <c r="G64" s="22">
        <f t="shared" si="73"/>
        <v>-1503.8623800234109</v>
      </c>
      <c r="H64" s="22">
        <f t="shared" si="73"/>
        <v>893.34999999999991</v>
      </c>
      <c r="I64" s="23">
        <f t="shared" si="73"/>
        <v>581.7800000000002</v>
      </c>
      <c r="J64" s="23">
        <f t="shared" si="73"/>
        <v>1182.6199999999999</v>
      </c>
      <c r="K64" s="23">
        <f t="shared" si="73"/>
        <v>-357.52999999999975</v>
      </c>
      <c r="L64" s="23">
        <f t="shared" si="73"/>
        <v>-143.57999999999993</v>
      </c>
      <c r="M64" s="22">
        <f t="shared" si="73"/>
        <v>197.27999999999975</v>
      </c>
      <c r="N64" s="22">
        <f t="shared" si="73"/>
        <v>171.05999999999949</v>
      </c>
      <c r="O64" s="22">
        <f t="shared" si="73"/>
        <v>-1350.3889999999992</v>
      </c>
      <c r="P64" s="22">
        <f t="shared" si="73"/>
        <v>-483.79000000000087</v>
      </c>
      <c r="Q64" s="22">
        <f t="shared" si="73"/>
        <v>680.15999999999985</v>
      </c>
      <c r="R64" s="22">
        <f t="shared" si="73"/>
        <v>-344.96000000000095</v>
      </c>
      <c r="S64" s="22">
        <f t="shared" si="73"/>
        <v>1370.3494970000011</v>
      </c>
      <c r="T64" s="23">
        <f t="shared" si="73"/>
        <v>279.30999999999949</v>
      </c>
      <c r="U64" s="23">
        <f t="shared" si="73"/>
        <v>-1444.2806740000015</v>
      </c>
      <c r="V64" s="23">
        <f t="shared" si="73"/>
        <v>-1127.4999999999982</v>
      </c>
      <c r="W64" s="23">
        <f t="shared" si="73"/>
        <v>-5916.16</v>
      </c>
      <c r="X64" s="23">
        <f t="shared" si="73"/>
        <v>-2564.9799999999996</v>
      </c>
      <c r="Y64" s="23">
        <f t="shared" si="73"/>
        <v>-413.11000000000058</v>
      </c>
      <c r="Z64" s="23">
        <f t="shared" si="73"/>
        <v>205.30000000000109</v>
      </c>
      <c r="AA64" s="23">
        <f t="shared" si="73"/>
        <v>854.29000000000087</v>
      </c>
      <c r="AB64" s="23">
        <f t="shared" si="73"/>
        <v>-19.869999999998981</v>
      </c>
      <c r="AC64" s="23">
        <f t="shared" si="73"/>
        <v>-4032.3676620000006</v>
      </c>
      <c r="AD64" s="25"/>
      <c r="AE64" s="26">
        <f t="shared" ref="AE64:AF78" si="74">((C64/B64)-1)*100</f>
        <v>107.97325325661431</v>
      </c>
      <c r="AF64" s="26">
        <f t="shared" si="74"/>
        <v>-7.2881406008665888</v>
      </c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54"/>
      <c r="AS64" s="50"/>
      <c r="AT64" s="6"/>
      <c r="AU64" s="27">
        <f t="shared" ref="AU64:AV90" si="75">((R64/Q64)-1)*100</f>
        <v>-150.71747824041418</v>
      </c>
      <c r="AV64" s="55">
        <f t="shared" si="75"/>
        <v>-497.2488105867339</v>
      </c>
      <c r="AW64" s="50"/>
      <c r="AX64" s="50"/>
      <c r="AY64" s="56"/>
      <c r="AZ64" s="50"/>
      <c r="BA64" s="50"/>
      <c r="BB64" s="50"/>
      <c r="BC64" s="6"/>
      <c r="BD64" s="6"/>
    </row>
    <row r="65" spans="1:56" ht="11.85" customHeight="1" x14ac:dyDescent="0.5">
      <c r="A65" s="21" t="s">
        <v>5</v>
      </c>
      <c r="B65" s="22">
        <f t="shared" si="73"/>
        <v>-624.5356647031881</v>
      </c>
      <c r="C65" s="22">
        <f t="shared" si="73"/>
        <v>-688.25298299547239</v>
      </c>
      <c r="D65" s="22">
        <f t="shared" si="73"/>
        <v>-751.02042127608593</v>
      </c>
      <c r="E65" s="22">
        <f t="shared" si="73"/>
        <v>-1047.9941526514108</v>
      </c>
      <c r="F65" s="22">
        <f t="shared" si="73"/>
        <v>-1052.6241287908315</v>
      </c>
      <c r="G65" s="22">
        <f t="shared" si="73"/>
        <v>-1075.1979891933615</v>
      </c>
      <c r="H65" s="22">
        <f t="shared" si="73"/>
        <v>1101.5699999999997</v>
      </c>
      <c r="I65" s="22">
        <f t="shared" si="73"/>
        <v>587.5600000000004</v>
      </c>
      <c r="J65" s="22">
        <f t="shared" si="73"/>
        <v>413.59000000000015</v>
      </c>
      <c r="K65" s="22">
        <f t="shared" si="73"/>
        <v>61.390000000000327</v>
      </c>
      <c r="L65" s="22">
        <f t="shared" si="73"/>
        <v>504.44000000000051</v>
      </c>
      <c r="M65" s="22">
        <f t="shared" si="73"/>
        <v>662.73999999999978</v>
      </c>
      <c r="N65" s="22">
        <f t="shared" si="73"/>
        <v>599.21</v>
      </c>
      <c r="O65" s="22">
        <f t="shared" si="73"/>
        <v>-463.96000000000004</v>
      </c>
      <c r="P65" s="22">
        <f t="shared" si="73"/>
        <v>-317.32999999999993</v>
      </c>
      <c r="Q65" s="22">
        <f t="shared" si="73"/>
        <v>898.91000000000167</v>
      </c>
      <c r="R65" s="22">
        <f t="shared" si="73"/>
        <v>-440.54999999999927</v>
      </c>
      <c r="S65" s="22">
        <f t="shared" si="73"/>
        <v>3537.702287000001</v>
      </c>
      <c r="T65" s="22">
        <f t="shared" si="73"/>
        <v>219.54000000000087</v>
      </c>
      <c r="U65" s="22">
        <f t="shared" si="73"/>
        <v>1257.4961170000024</v>
      </c>
      <c r="V65" s="22">
        <f t="shared" si="73"/>
        <v>532.06000000000131</v>
      </c>
      <c r="W65" s="22">
        <f t="shared" si="73"/>
        <v>-1975.7700000000004</v>
      </c>
      <c r="X65" s="22">
        <f t="shared" si="73"/>
        <v>1757.3899999999994</v>
      </c>
      <c r="Y65" s="22">
        <f t="shared" si="73"/>
        <v>379.57999999999811</v>
      </c>
      <c r="Z65" s="22">
        <f t="shared" si="73"/>
        <v>4974.1399999999994</v>
      </c>
      <c r="AA65" s="22">
        <f t="shared" si="73"/>
        <v>1680.0999999999985</v>
      </c>
      <c r="AB65" s="22">
        <f t="shared" si="73"/>
        <v>971.61000000000058</v>
      </c>
      <c r="AC65" s="22">
        <f t="shared" si="73"/>
        <v>4034.4142299999985</v>
      </c>
      <c r="AD65" s="25"/>
      <c r="AE65" s="26">
        <f t="shared" si="74"/>
        <v>10.202350625174628</v>
      </c>
      <c r="AF65" s="26">
        <f t="shared" si="74"/>
        <v>9.1198207390881016</v>
      </c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0"/>
      <c r="AS65" s="50"/>
      <c r="AT65" s="4"/>
      <c r="AU65" s="27">
        <f t="shared" si="75"/>
        <v>-149.00935577532772</v>
      </c>
      <c r="AV65" s="55">
        <f t="shared" si="75"/>
        <v>-903.01947270457526</v>
      </c>
      <c r="AW65" s="50"/>
      <c r="AX65" s="50"/>
      <c r="AY65" s="56"/>
      <c r="AZ65" s="56"/>
      <c r="BA65" s="56"/>
      <c r="BB65" s="56"/>
      <c r="BC65" s="6"/>
      <c r="BD65" s="6"/>
    </row>
    <row r="66" spans="1:56" ht="11.85" hidden="1" customHeight="1" x14ac:dyDescent="0.5">
      <c r="A66" s="30" t="s">
        <v>6</v>
      </c>
      <c r="B66" s="31">
        <f t="shared" ref="B66:R66" si="76">+B64+B65</f>
        <v>-1110.6305465210448</v>
      </c>
      <c r="C66" s="31">
        <f t="shared" si="76"/>
        <v>-1699.2003226259635</v>
      </c>
      <c r="D66" s="31">
        <f t="shared" si="76"/>
        <v>-1688.2884973935866</v>
      </c>
      <c r="E66" s="31">
        <f t="shared" si="76"/>
        <v>-2129.3955535807263</v>
      </c>
      <c r="F66" s="31">
        <f t="shared" si="76"/>
        <v>-2843.911129471242</v>
      </c>
      <c r="G66" s="31">
        <f t="shared" si="76"/>
        <v>-2579.0603692167724</v>
      </c>
      <c r="H66" s="31">
        <f t="shared" si="76"/>
        <v>1994.9199999999996</v>
      </c>
      <c r="I66" s="31">
        <f t="shared" si="76"/>
        <v>1169.3400000000006</v>
      </c>
      <c r="J66" s="31">
        <f t="shared" si="76"/>
        <v>1596.21</v>
      </c>
      <c r="K66" s="31">
        <f t="shared" si="76"/>
        <v>-296.13999999999942</v>
      </c>
      <c r="L66" s="31">
        <f t="shared" si="76"/>
        <v>360.86000000000058</v>
      </c>
      <c r="M66" s="31">
        <f t="shared" si="76"/>
        <v>860.01999999999953</v>
      </c>
      <c r="N66" s="31">
        <f t="shared" si="76"/>
        <v>770.26999999999953</v>
      </c>
      <c r="O66" s="31">
        <f t="shared" si="76"/>
        <v>-1814.3489999999993</v>
      </c>
      <c r="P66" s="31">
        <f t="shared" si="76"/>
        <v>-801.1200000000008</v>
      </c>
      <c r="Q66" s="31">
        <f t="shared" si="76"/>
        <v>1579.0700000000015</v>
      </c>
      <c r="R66" s="31">
        <f t="shared" si="76"/>
        <v>-785.51000000000022</v>
      </c>
      <c r="S66" s="22">
        <f t="shared" si="73"/>
        <v>4908.0517839999993</v>
      </c>
      <c r="T66" s="22">
        <f t="shared" si="73"/>
        <v>498.84999999999854</v>
      </c>
      <c r="U66" s="22">
        <f t="shared" si="73"/>
        <v>-186.78455699999904</v>
      </c>
      <c r="V66" s="22">
        <f t="shared" si="73"/>
        <v>-593.80999999999767</v>
      </c>
      <c r="W66" s="22">
        <f t="shared" si="73"/>
        <v>-7891.9300000000076</v>
      </c>
      <c r="X66" s="22">
        <f t="shared" si="73"/>
        <v>-807.59000000000378</v>
      </c>
      <c r="Y66" s="22">
        <f t="shared" si="73"/>
        <v>-33.530000000006112</v>
      </c>
      <c r="Z66" s="22">
        <f t="shared" si="73"/>
        <v>5179.4400000000023</v>
      </c>
      <c r="AA66" s="22">
        <f t="shared" si="73"/>
        <v>2534.3899999999994</v>
      </c>
      <c r="AB66" s="22">
        <f t="shared" si="73"/>
        <v>951.73999999999796</v>
      </c>
      <c r="AC66" s="22">
        <f t="shared" si="73"/>
        <v>2.046567999990657</v>
      </c>
      <c r="AD66" s="32"/>
      <c r="AE66" s="33">
        <f t="shared" si="74"/>
        <v>52.994200271959315</v>
      </c>
      <c r="AF66" s="33">
        <f t="shared" si="74"/>
        <v>-0.64217415022106428</v>
      </c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0"/>
      <c r="AS66" s="50"/>
      <c r="AT66" s="4"/>
      <c r="AU66" s="34">
        <f t="shared" si="75"/>
        <v>-149.74510313032349</v>
      </c>
      <c r="AV66" s="55">
        <f t="shared" si="75"/>
        <v>-724.82359027892687</v>
      </c>
      <c r="AW66" s="57"/>
      <c r="AX66" s="57"/>
      <c r="AY66" s="56"/>
      <c r="AZ66" s="56"/>
      <c r="BA66" s="58"/>
      <c r="BB66" s="58"/>
      <c r="BC66" s="6"/>
      <c r="BD66" s="6"/>
    </row>
    <row r="67" spans="1:56" ht="11.85" customHeight="1" x14ac:dyDescent="0.5">
      <c r="A67" s="21" t="s">
        <v>7</v>
      </c>
      <c r="B67" s="22">
        <f t="shared" ref="B67:R67" si="77">+B7-B37</f>
        <v>-628.95943009135408</v>
      </c>
      <c r="C67" s="22">
        <f t="shared" si="77"/>
        <v>-1051.1229735073143</v>
      </c>
      <c r="D67" s="22">
        <f t="shared" si="77"/>
        <v>-575.23121710195755</v>
      </c>
      <c r="E67" s="22">
        <f t="shared" si="77"/>
        <v>-1106.785235833464</v>
      </c>
      <c r="F67" s="22">
        <f t="shared" si="77"/>
        <v>-1547.3391795873995</v>
      </c>
      <c r="G67" s="22">
        <f t="shared" si="77"/>
        <v>-880.80809560524267</v>
      </c>
      <c r="H67" s="22">
        <f t="shared" si="77"/>
        <v>875.46000000000049</v>
      </c>
      <c r="I67" s="22">
        <f t="shared" si="77"/>
        <v>514.4399999999996</v>
      </c>
      <c r="J67" s="22">
        <f t="shared" si="77"/>
        <v>1071.3900000000003</v>
      </c>
      <c r="K67" s="22">
        <f t="shared" si="77"/>
        <v>321.61999999999989</v>
      </c>
      <c r="L67" s="22">
        <f t="shared" si="77"/>
        <v>418.78999999999996</v>
      </c>
      <c r="M67" s="22">
        <f t="shared" si="77"/>
        <v>503.18000000000029</v>
      </c>
      <c r="N67" s="22">
        <f t="shared" si="77"/>
        <v>-291.90999999999985</v>
      </c>
      <c r="O67" s="22">
        <f t="shared" si="77"/>
        <v>-1027.3470000000016</v>
      </c>
      <c r="P67" s="22">
        <f t="shared" si="77"/>
        <v>291.38999999999942</v>
      </c>
      <c r="Q67" s="22">
        <f t="shared" si="77"/>
        <v>1902.4499999999989</v>
      </c>
      <c r="R67" s="22">
        <f t="shared" si="77"/>
        <v>444.52000000000044</v>
      </c>
      <c r="S67" s="22">
        <f t="shared" si="73"/>
        <v>2079.2939970000007</v>
      </c>
      <c r="T67" s="22">
        <f t="shared" si="73"/>
        <v>659.11452700000154</v>
      </c>
      <c r="U67" s="22">
        <f t="shared" si="73"/>
        <v>1410.4696829999993</v>
      </c>
      <c r="V67" s="22">
        <f t="shared" si="73"/>
        <v>-5071.57</v>
      </c>
      <c r="W67" s="22">
        <f t="shared" si="73"/>
        <v>-952.7599999999984</v>
      </c>
      <c r="X67" s="22">
        <f t="shared" si="73"/>
        <v>1271.489999999998</v>
      </c>
      <c r="Y67" s="22">
        <f t="shared" si="73"/>
        <v>1506.9300000000003</v>
      </c>
      <c r="Z67" s="22">
        <f t="shared" si="73"/>
        <v>3009.9199999999983</v>
      </c>
      <c r="AA67" s="22">
        <f t="shared" si="73"/>
        <v>1804.0400000000009</v>
      </c>
      <c r="AB67" s="22">
        <f t="shared" si="73"/>
        <v>1607.4599999999991</v>
      </c>
      <c r="AC67" s="22">
        <f t="shared" si="73"/>
        <v>2004.6533429999981</v>
      </c>
      <c r="AD67" s="25"/>
      <c r="AE67" s="26">
        <f t="shared" si="74"/>
        <v>67.120949813033647</v>
      </c>
      <c r="AF67" s="26">
        <f t="shared" si="74"/>
        <v>-45.274603295695655</v>
      </c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27">
        <f t="shared" si="75"/>
        <v>-76.634339930090107</v>
      </c>
      <c r="AV67" s="55">
        <f t="shared" si="75"/>
        <v>367.76162984792552</v>
      </c>
      <c r="AW67" s="50"/>
      <c r="AX67" s="50"/>
      <c r="AY67" s="56"/>
      <c r="AZ67" s="56"/>
      <c r="BA67" s="56"/>
      <c r="BB67" s="58"/>
      <c r="BC67" s="56"/>
      <c r="BD67" s="6"/>
    </row>
    <row r="68" spans="1:56" ht="11.85" customHeight="1" x14ac:dyDescent="0.5">
      <c r="A68" s="35" t="s">
        <v>8</v>
      </c>
      <c r="B68" s="31">
        <f t="shared" ref="B68:Y68" si="78">+B64+B65+B67</f>
        <v>-1739.5899766123989</v>
      </c>
      <c r="C68" s="31">
        <f t="shared" si="78"/>
        <v>-2750.3232961332778</v>
      </c>
      <c r="D68" s="31">
        <f t="shared" si="78"/>
        <v>-2263.5197144955441</v>
      </c>
      <c r="E68" s="31">
        <f t="shared" si="78"/>
        <v>-3236.1807894141903</v>
      </c>
      <c r="F68" s="31">
        <f t="shared" si="78"/>
        <v>-4391.2503090586415</v>
      </c>
      <c r="G68" s="31">
        <f t="shared" si="78"/>
        <v>-3459.8684648220151</v>
      </c>
      <c r="H68" s="31">
        <f t="shared" si="78"/>
        <v>2870.38</v>
      </c>
      <c r="I68" s="31">
        <f t="shared" si="78"/>
        <v>1683.7800000000002</v>
      </c>
      <c r="J68" s="31">
        <f t="shared" si="78"/>
        <v>2667.6000000000004</v>
      </c>
      <c r="K68" s="31">
        <f t="shared" si="78"/>
        <v>25.480000000000473</v>
      </c>
      <c r="L68" s="31">
        <f t="shared" si="78"/>
        <v>779.65000000000055</v>
      </c>
      <c r="M68" s="31">
        <f t="shared" si="78"/>
        <v>1363.1999999999998</v>
      </c>
      <c r="N68" s="31">
        <f t="shared" si="78"/>
        <v>478.35999999999967</v>
      </c>
      <c r="O68" s="31">
        <f t="shared" si="78"/>
        <v>-2841.6960000000008</v>
      </c>
      <c r="P68" s="31">
        <f t="shared" si="78"/>
        <v>-509.73000000000138</v>
      </c>
      <c r="Q68" s="31">
        <f t="shared" si="78"/>
        <v>3481.5200000000004</v>
      </c>
      <c r="R68" s="31">
        <f t="shared" si="78"/>
        <v>-340.98999999999978</v>
      </c>
      <c r="S68" s="31">
        <f t="shared" si="78"/>
        <v>6987.3457810000027</v>
      </c>
      <c r="T68" s="31">
        <f t="shared" si="78"/>
        <v>1157.9645270000019</v>
      </c>
      <c r="U68" s="31">
        <f t="shared" si="78"/>
        <v>1223.6851260000003</v>
      </c>
      <c r="V68" s="31">
        <f t="shared" si="78"/>
        <v>-5667.0099999999966</v>
      </c>
      <c r="W68" s="31">
        <f t="shared" si="78"/>
        <v>-8844.6899999999987</v>
      </c>
      <c r="X68" s="31">
        <f t="shared" si="78"/>
        <v>463.89999999999782</v>
      </c>
      <c r="Y68" s="31">
        <f t="shared" si="78"/>
        <v>1473.3999999999978</v>
      </c>
      <c r="Z68" s="31">
        <f>+Z8-Z38</f>
        <v>8189.3600000000006</v>
      </c>
      <c r="AA68" s="31">
        <f>+AA8-AA38</f>
        <v>4338.43</v>
      </c>
      <c r="AB68" s="31">
        <f t="shared" si="73"/>
        <v>2559.1999999999971</v>
      </c>
      <c r="AC68" s="31">
        <f t="shared" si="73"/>
        <v>2006.6999109999888</v>
      </c>
      <c r="AD68" s="32"/>
      <c r="AE68" s="33">
        <f t="shared" si="74"/>
        <v>58.101813249644984</v>
      </c>
      <c r="AF68" s="33">
        <f t="shared" si="74"/>
        <v>-17.699867587281048</v>
      </c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34">
        <f t="shared" si="75"/>
        <v>-109.79428525471633</v>
      </c>
      <c r="AV68" s="59">
        <f t="shared" si="75"/>
        <v>-2149.1351010293579</v>
      </c>
      <c r="AW68" s="57"/>
      <c r="AX68" s="57"/>
      <c r="AY68" s="58"/>
      <c r="AZ68" s="58"/>
      <c r="BA68" s="56"/>
      <c r="BB68" s="58"/>
      <c r="BC68" s="56"/>
      <c r="BD68" s="6"/>
    </row>
    <row r="69" spans="1:56" ht="11.85" customHeight="1" x14ac:dyDescent="0.5">
      <c r="A69" s="21" t="s">
        <v>9</v>
      </c>
      <c r="B69" s="22">
        <f t="shared" ref="B69:Y69" si="79">+B9-B39</f>
        <v>-731.61822016797805</v>
      </c>
      <c r="C69" s="22">
        <f t="shared" si="79"/>
        <v>-1181.0761858066576</v>
      </c>
      <c r="D69" s="22">
        <f t="shared" si="79"/>
        <v>-719.08178596405742</v>
      </c>
      <c r="E69" s="22">
        <f t="shared" si="79"/>
        <v>-1069.1203744764721</v>
      </c>
      <c r="F69" s="22">
        <f t="shared" si="79"/>
        <v>-2075.9548709905439</v>
      </c>
      <c r="G69" s="22">
        <f t="shared" si="79"/>
        <v>-1398.3649001536105</v>
      </c>
      <c r="H69" s="22">
        <f t="shared" si="79"/>
        <v>716.2800000000002</v>
      </c>
      <c r="I69" s="22">
        <f t="shared" si="79"/>
        <v>798.6599999999994</v>
      </c>
      <c r="J69" s="22">
        <f t="shared" si="79"/>
        <v>494.73000000000047</v>
      </c>
      <c r="K69" s="22">
        <f t="shared" si="79"/>
        <v>11.420000000000073</v>
      </c>
      <c r="L69" s="22">
        <f t="shared" si="79"/>
        <v>-250.92000000000007</v>
      </c>
      <c r="M69" s="22">
        <f t="shared" si="79"/>
        <v>174.5</v>
      </c>
      <c r="N69" s="22">
        <f t="shared" si="79"/>
        <v>-286.85999999999967</v>
      </c>
      <c r="O69" s="22">
        <f t="shared" si="79"/>
        <v>-1463.3400000000001</v>
      </c>
      <c r="P69" s="22">
        <f t="shared" si="79"/>
        <v>-581</v>
      </c>
      <c r="Q69" s="22">
        <f t="shared" si="79"/>
        <v>65.049999999999272</v>
      </c>
      <c r="R69" s="22">
        <f t="shared" si="79"/>
        <v>-1336.1799999999985</v>
      </c>
      <c r="S69" s="22">
        <f t="shared" si="79"/>
        <v>614.24246899999889</v>
      </c>
      <c r="T69" s="22">
        <f t="shared" si="79"/>
        <v>-576.52271999999903</v>
      </c>
      <c r="U69" s="22">
        <f t="shared" si="79"/>
        <v>-1087.8752899999999</v>
      </c>
      <c r="V69" s="22">
        <f t="shared" si="79"/>
        <v>-3178.4799999999996</v>
      </c>
      <c r="W69" s="22">
        <f t="shared" si="79"/>
        <v>-4484.4700000000012</v>
      </c>
      <c r="X69" s="22">
        <f t="shared" si="79"/>
        <v>-1509.3400000000001</v>
      </c>
      <c r="Y69" s="22">
        <f t="shared" si="79"/>
        <v>-530.7599999999984</v>
      </c>
      <c r="Z69" s="22">
        <f>+Z9-Z39</f>
        <v>780.78000000000065</v>
      </c>
      <c r="AA69" s="22">
        <f>+AA9-AA39</f>
        <v>181.98999999999796</v>
      </c>
      <c r="AB69" s="22">
        <f t="shared" si="73"/>
        <v>-1077.8400000000001</v>
      </c>
      <c r="AC69" s="22">
        <f t="shared" si="73"/>
        <v>-1457.2117160000016</v>
      </c>
      <c r="AD69" s="25"/>
      <c r="AE69" s="26">
        <f t="shared" si="74"/>
        <v>61.433402456199751</v>
      </c>
      <c r="AF69" s="26">
        <f t="shared" si="74"/>
        <v>-39.116392777580636</v>
      </c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60">
        <f t="shared" si="75"/>
        <v>-2154.0814757878761</v>
      </c>
      <c r="AV69" s="55">
        <f t="shared" si="75"/>
        <v>-145.97003914143301</v>
      </c>
      <c r="AW69" s="50"/>
      <c r="AX69" s="50"/>
      <c r="AY69" s="56"/>
      <c r="AZ69" s="56"/>
      <c r="BA69" s="56"/>
      <c r="BB69" s="58"/>
      <c r="BC69" s="56"/>
      <c r="BD69" s="6"/>
    </row>
    <row r="70" spans="1:56" ht="11.85" hidden="1" customHeight="1" x14ac:dyDescent="0.5">
      <c r="A70" s="30" t="s">
        <v>10</v>
      </c>
      <c r="B70" s="31">
        <f t="shared" ref="B70:Z70" si="80">+B68+B69</f>
        <v>-2471.208196780377</v>
      </c>
      <c r="C70" s="31">
        <f t="shared" si="80"/>
        <v>-3931.3994819399354</v>
      </c>
      <c r="D70" s="31">
        <f t="shared" si="80"/>
        <v>-2982.6015004596015</v>
      </c>
      <c r="E70" s="31">
        <f t="shared" si="80"/>
        <v>-4305.3011638906628</v>
      </c>
      <c r="F70" s="31">
        <f t="shared" si="80"/>
        <v>-6467.2051800491854</v>
      </c>
      <c r="G70" s="31">
        <f t="shared" si="80"/>
        <v>-4858.2333649756256</v>
      </c>
      <c r="H70" s="31">
        <f t="shared" si="80"/>
        <v>3586.6600000000003</v>
      </c>
      <c r="I70" s="31">
        <f t="shared" si="80"/>
        <v>2482.4399999999996</v>
      </c>
      <c r="J70" s="31">
        <f t="shared" si="80"/>
        <v>3162.3300000000008</v>
      </c>
      <c r="K70" s="31">
        <f t="shared" si="80"/>
        <v>36.900000000000546</v>
      </c>
      <c r="L70" s="31">
        <f t="shared" si="80"/>
        <v>528.73000000000047</v>
      </c>
      <c r="M70" s="31">
        <f t="shared" si="80"/>
        <v>1537.6999999999998</v>
      </c>
      <c r="N70" s="31">
        <f t="shared" si="80"/>
        <v>191.5</v>
      </c>
      <c r="O70" s="31">
        <f t="shared" si="80"/>
        <v>-4305.036000000001</v>
      </c>
      <c r="P70" s="31">
        <f t="shared" si="80"/>
        <v>-1090.7300000000014</v>
      </c>
      <c r="Q70" s="31">
        <f t="shared" si="80"/>
        <v>3546.5699999999997</v>
      </c>
      <c r="R70" s="31">
        <f t="shared" si="80"/>
        <v>-1677.1699999999983</v>
      </c>
      <c r="S70" s="31">
        <f t="shared" si="80"/>
        <v>7601.5882500000016</v>
      </c>
      <c r="T70" s="31">
        <f t="shared" si="80"/>
        <v>581.44180700000288</v>
      </c>
      <c r="U70" s="31">
        <f t="shared" si="80"/>
        <v>135.80983600000036</v>
      </c>
      <c r="V70" s="31">
        <f t="shared" si="80"/>
        <v>-8845.4899999999961</v>
      </c>
      <c r="W70" s="31">
        <f t="shared" si="80"/>
        <v>-13329.16</v>
      </c>
      <c r="X70" s="31">
        <f t="shared" si="80"/>
        <v>-1045.4400000000023</v>
      </c>
      <c r="Y70" s="31">
        <f t="shared" si="80"/>
        <v>942.63999999999942</v>
      </c>
      <c r="Z70" s="31">
        <f t="shared" si="80"/>
        <v>8970.1400000000012</v>
      </c>
      <c r="AA70" s="31">
        <f>+AA10-AA40</f>
        <v>4520.4199999999837</v>
      </c>
      <c r="AB70" s="31">
        <f t="shared" si="73"/>
        <v>1481.3600000000006</v>
      </c>
      <c r="AC70" s="31">
        <f t="shared" si="73"/>
        <v>549.48819499998353</v>
      </c>
      <c r="AD70" s="32"/>
      <c r="AE70" s="33">
        <f t="shared" si="74"/>
        <v>59.088153198179505</v>
      </c>
      <c r="AF70" s="33">
        <f t="shared" si="74"/>
        <v>-24.133848158624495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34">
        <f t="shared" si="75"/>
        <v>-147.28991673645234</v>
      </c>
      <c r="AV70" s="61">
        <f t="shared" si="75"/>
        <v>-553.23898292957836</v>
      </c>
      <c r="AW70" s="57"/>
      <c r="AX70" s="57"/>
      <c r="AY70" s="58"/>
      <c r="AZ70" s="58"/>
      <c r="BA70" s="56"/>
      <c r="BB70" s="58"/>
      <c r="BC70" s="6"/>
      <c r="BD70" s="6"/>
    </row>
    <row r="71" spans="1:56" ht="11.85" customHeight="1" x14ac:dyDescent="0.5">
      <c r="A71" s="21" t="s">
        <v>11</v>
      </c>
      <c r="B71" s="22">
        <f t="shared" ref="B71:Z74" si="81">+B11-B41</f>
        <v>-502.10840004978581</v>
      </c>
      <c r="C71" s="22">
        <f t="shared" si="81"/>
        <v>-874.67468554039169</v>
      </c>
      <c r="D71" s="22">
        <f t="shared" si="81"/>
        <v>-711.21403118440367</v>
      </c>
      <c r="E71" s="22">
        <f t="shared" si="81"/>
        <v>-1428.8181129609065</v>
      </c>
      <c r="F71" s="22">
        <f t="shared" si="81"/>
        <v>-1476.1499438546998</v>
      </c>
      <c r="G71" s="22">
        <f t="shared" si="81"/>
        <v>-580.8707951070337</v>
      </c>
      <c r="H71" s="22">
        <f t="shared" si="81"/>
        <v>949.71</v>
      </c>
      <c r="I71" s="22">
        <f t="shared" si="81"/>
        <v>1162.83</v>
      </c>
      <c r="J71" s="22">
        <f t="shared" si="81"/>
        <v>600.79</v>
      </c>
      <c r="K71" s="22">
        <f t="shared" si="81"/>
        <v>441.47000000000025</v>
      </c>
      <c r="L71" s="22">
        <f t="shared" si="81"/>
        <v>655.94999999999982</v>
      </c>
      <c r="M71" s="22">
        <f t="shared" si="81"/>
        <v>759.23999999999978</v>
      </c>
      <c r="N71" s="22">
        <f t="shared" si="81"/>
        <v>93.460000000000036</v>
      </c>
      <c r="O71" s="22">
        <f t="shared" si="81"/>
        <v>-1645.17</v>
      </c>
      <c r="P71" s="22">
        <f t="shared" si="81"/>
        <v>-683.82999999999993</v>
      </c>
      <c r="Q71" s="22">
        <f t="shared" si="81"/>
        <v>506.90000000000146</v>
      </c>
      <c r="R71" s="22">
        <f t="shared" si="81"/>
        <v>1712.2000000000007</v>
      </c>
      <c r="S71" s="22">
        <f t="shared" si="81"/>
        <v>2396.5449589999989</v>
      </c>
      <c r="T71" s="22">
        <f t="shared" si="81"/>
        <v>2102.34</v>
      </c>
      <c r="U71" s="22">
        <f t="shared" si="81"/>
        <v>-187.89497699999993</v>
      </c>
      <c r="V71" s="22">
        <f t="shared" si="81"/>
        <v>-2012.6500000000015</v>
      </c>
      <c r="W71" s="22">
        <f t="shared" si="81"/>
        <v>-2461.4500000000007</v>
      </c>
      <c r="X71" s="22">
        <f t="shared" si="81"/>
        <v>-626.27000000000044</v>
      </c>
      <c r="Y71" s="22">
        <f t="shared" si="81"/>
        <v>2425.3500000000004</v>
      </c>
      <c r="Z71" s="22">
        <f t="shared" si="81"/>
        <v>1642.3400000000001</v>
      </c>
      <c r="AA71" s="22">
        <f>+AA11-AA41</f>
        <v>1127.4099999999999</v>
      </c>
      <c r="AB71" s="22">
        <f t="shared" si="73"/>
        <v>1427.2200000000012</v>
      </c>
      <c r="AC71" s="22">
        <f t="shared" si="73"/>
        <v>181.52808000000005</v>
      </c>
      <c r="AD71" s="32"/>
      <c r="AE71" s="33">
        <f t="shared" si="74"/>
        <v>74.200368974839819</v>
      </c>
      <c r="AF71" s="33">
        <f t="shared" si="74"/>
        <v>-18.688165675561851</v>
      </c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27">
        <f t="shared" si="75"/>
        <v>237.77865456697489</v>
      </c>
      <c r="AV71" s="55">
        <f t="shared" si="75"/>
        <v>39.968751255694301</v>
      </c>
      <c r="AW71" s="50"/>
      <c r="AX71" s="50"/>
      <c r="AY71" s="56"/>
      <c r="AZ71" s="56"/>
      <c r="BA71" s="56"/>
      <c r="BB71" s="58"/>
      <c r="BC71" s="6"/>
      <c r="BD71" s="6"/>
    </row>
    <row r="72" spans="1:56" ht="11.85" hidden="1" customHeight="1" x14ac:dyDescent="0.5">
      <c r="A72" s="30" t="s">
        <v>12</v>
      </c>
      <c r="B72" s="31">
        <f t="shared" ref="B72:U72" si="82">+B68+B69+B71</f>
        <v>-2973.3165968301628</v>
      </c>
      <c r="C72" s="31">
        <f t="shared" si="82"/>
        <v>-4806.0741674803267</v>
      </c>
      <c r="D72" s="31">
        <f t="shared" si="82"/>
        <v>-3693.8155316440052</v>
      </c>
      <c r="E72" s="31">
        <f t="shared" si="82"/>
        <v>-5734.1192768515693</v>
      </c>
      <c r="F72" s="31">
        <f t="shared" si="82"/>
        <v>-7943.3551239038852</v>
      </c>
      <c r="G72" s="31">
        <f t="shared" si="82"/>
        <v>-5439.1041600826593</v>
      </c>
      <c r="H72" s="31">
        <f t="shared" si="82"/>
        <v>4536.3700000000008</v>
      </c>
      <c r="I72" s="31">
        <f t="shared" si="82"/>
        <v>3645.2699999999995</v>
      </c>
      <c r="J72" s="31">
        <f t="shared" si="82"/>
        <v>3763.1200000000008</v>
      </c>
      <c r="K72" s="31">
        <f t="shared" si="82"/>
        <v>478.3700000000008</v>
      </c>
      <c r="L72" s="31">
        <f t="shared" si="82"/>
        <v>1184.6800000000003</v>
      </c>
      <c r="M72" s="31">
        <f t="shared" si="82"/>
        <v>2296.9399999999996</v>
      </c>
      <c r="N72" s="31">
        <f t="shared" si="82"/>
        <v>284.96000000000004</v>
      </c>
      <c r="O72" s="31">
        <f t="shared" si="82"/>
        <v>-5950.206000000001</v>
      </c>
      <c r="P72" s="31">
        <f t="shared" si="82"/>
        <v>-1774.5600000000013</v>
      </c>
      <c r="Q72" s="31">
        <f t="shared" si="82"/>
        <v>4053.4700000000012</v>
      </c>
      <c r="R72" s="31">
        <f t="shared" si="82"/>
        <v>35.030000000002474</v>
      </c>
      <c r="S72" s="31">
        <f t="shared" si="82"/>
        <v>9998.1332089999996</v>
      </c>
      <c r="T72" s="31">
        <f t="shared" si="82"/>
        <v>2683.781807000003</v>
      </c>
      <c r="U72" s="31">
        <f t="shared" si="82"/>
        <v>-52.085140999999567</v>
      </c>
      <c r="V72" s="31">
        <f t="shared" si="81"/>
        <v>-10858.139999999985</v>
      </c>
      <c r="W72" s="31">
        <f t="shared" si="81"/>
        <v>-15790.61</v>
      </c>
      <c r="X72" s="31">
        <f t="shared" si="81"/>
        <v>-1671.7099999999919</v>
      </c>
      <c r="Y72" s="31">
        <f t="shared" si="81"/>
        <v>3367.9899999999907</v>
      </c>
      <c r="Z72" s="31">
        <f t="shared" si="81"/>
        <v>10612.479999999996</v>
      </c>
      <c r="AA72" s="31">
        <f>+AA12-AA42</f>
        <v>5647.8299999999726</v>
      </c>
      <c r="AB72" s="31">
        <f t="shared" si="73"/>
        <v>2908.5800000000163</v>
      </c>
      <c r="AC72" s="31">
        <f t="shared" si="73"/>
        <v>731.01627499998722</v>
      </c>
      <c r="AD72" s="32"/>
      <c r="AE72" s="33">
        <f t="shared" si="74"/>
        <v>61.640175573770286</v>
      </c>
      <c r="AF72" s="33">
        <f t="shared" si="74"/>
        <v>-23.142768860336659</v>
      </c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34">
        <f t="shared" si="75"/>
        <v>-99.135802164565106</v>
      </c>
      <c r="AV72" s="62">
        <f t="shared" si="75"/>
        <v>28441.6306280311</v>
      </c>
      <c r="AW72" s="57"/>
      <c r="AX72" s="57"/>
      <c r="AY72" s="56"/>
      <c r="AZ72" s="56"/>
      <c r="BA72" s="56"/>
      <c r="BB72" s="50"/>
      <c r="BC72" s="6"/>
      <c r="BD72" s="6"/>
    </row>
    <row r="73" spans="1:56" ht="11.85" customHeight="1" x14ac:dyDescent="0.5">
      <c r="A73" s="21" t="s">
        <v>13</v>
      </c>
      <c r="B73" s="22">
        <f t="shared" ref="B73:U73" si="83">+B13-B43</f>
        <v>-947.52489202890683</v>
      </c>
      <c r="C73" s="22">
        <f t="shared" si="83"/>
        <v>-684.23348054768257</v>
      </c>
      <c r="D73" s="22">
        <f t="shared" si="83"/>
        <v>-990.83367624258472</v>
      </c>
      <c r="E73" s="22">
        <f t="shared" si="83"/>
        <v>-1127.6643028798671</v>
      </c>
      <c r="F73" s="22">
        <f t="shared" si="83"/>
        <v>-1337.3321237173532</v>
      </c>
      <c r="G73" s="22">
        <f t="shared" si="83"/>
        <v>-1108.2502357943558</v>
      </c>
      <c r="H73" s="22">
        <f t="shared" si="83"/>
        <v>943.85000000000036</v>
      </c>
      <c r="I73" s="22">
        <f t="shared" si="83"/>
        <v>184.07999999999993</v>
      </c>
      <c r="J73" s="22">
        <f t="shared" si="83"/>
        <v>101.34999999999945</v>
      </c>
      <c r="K73" s="22">
        <f t="shared" si="83"/>
        <v>703.24000000000069</v>
      </c>
      <c r="L73" s="22">
        <f t="shared" si="83"/>
        <v>520.65000000000055</v>
      </c>
      <c r="M73" s="22">
        <f t="shared" si="83"/>
        <v>769.13999999999942</v>
      </c>
      <c r="N73" s="22">
        <f t="shared" si="83"/>
        <v>173.80999999999949</v>
      </c>
      <c r="O73" s="22">
        <f t="shared" si="83"/>
        <v>-1763.2399999999998</v>
      </c>
      <c r="P73" s="22">
        <f t="shared" si="83"/>
        <v>-467.04999999999927</v>
      </c>
      <c r="Q73" s="22">
        <f t="shared" si="83"/>
        <v>822.32999999999993</v>
      </c>
      <c r="R73" s="22">
        <f t="shared" si="83"/>
        <v>538.26000000000022</v>
      </c>
      <c r="S73" s="22">
        <f t="shared" si="83"/>
        <v>933.52857800000129</v>
      </c>
      <c r="T73" s="22">
        <f t="shared" si="83"/>
        <v>2240.2399999999998</v>
      </c>
      <c r="U73" s="22">
        <f t="shared" si="83"/>
        <v>431.9837609999995</v>
      </c>
      <c r="V73" s="22">
        <f t="shared" si="81"/>
        <v>-640.04000000000087</v>
      </c>
      <c r="W73" s="22">
        <f t="shared" si="81"/>
        <v>-1896.8199999999997</v>
      </c>
      <c r="X73" s="22">
        <f t="shared" si="81"/>
        <v>1658.3400000000001</v>
      </c>
      <c r="Y73" s="22">
        <f t="shared" si="81"/>
        <v>150.52000000000044</v>
      </c>
      <c r="Z73" s="22">
        <f t="shared" si="81"/>
        <v>2005.8400000000001</v>
      </c>
      <c r="AA73" s="22">
        <f t="shared" ref="Y73:AF88" si="84">+AA13-AA43</f>
        <v>1904.9099999999999</v>
      </c>
      <c r="AB73" s="22">
        <f t="shared" si="73"/>
        <v>1784.8500000000022</v>
      </c>
      <c r="AC73" s="22">
        <f t="shared" si="73"/>
        <v>3212.1998090000016</v>
      </c>
      <c r="AD73" s="25"/>
      <c r="AE73" s="26">
        <f t="shared" si="74"/>
        <v>-27.78728175862971</v>
      </c>
      <c r="AF73" s="26">
        <f t="shared" si="74"/>
        <v>44.809294548037812</v>
      </c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27">
        <f t="shared" si="75"/>
        <v>-34.544525920250955</v>
      </c>
      <c r="AV73" s="55">
        <f t="shared" si="75"/>
        <v>73.434507115520546</v>
      </c>
      <c r="AW73" s="50"/>
      <c r="AX73" s="50"/>
      <c r="AY73" s="56"/>
      <c r="AZ73" s="56"/>
      <c r="BA73" s="56"/>
      <c r="BB73" s="58"/>
      <c r="BC73" s="6"/>
      <c r="BD73" s="6"/>
    </row>
    <row r="74" spans="1:56" ht="11.85" customHeight="1" x14ac:dyDescent="0.5">
      <c r="A74" s="35" t="s">
        <v>14</v>
      </c>
      <c r="B74" s="31">
        <f t="shared" ref="B74:X74" si="85">+B69+B71+B73</f>
        <v>-2181.2515122466707</v>
      </c>
      <c r="C74" s="31">
        <f t="shared" si="85"/>
        <v>-2739.9843518947318</v>
      </c>
      <c r="D74" s="31">
        <f t="shared" si="85"/>
        <v>-2421.1294933910458</v>
      </c>
      <c r="E74" s="31">
        <f t="shared" si="85"/>
        <v>-3625.6027903172458</v>
      </c>
      <c r="F74" s="31">
        <f t="shared" si="85"/>
        <v>-4889.4369385625969</v>
      </c>
      <c r="G74" s="31">
        <f t="shared" si="85"/>
        <v>-3087.485931055</v>
      </c>
      <c r="H74" s="31">
        <f t="shared" si="85"/>
        <v>2609.8400000000006</v>
      </c>
      <c r="I74" s="31">
        <f t="shared" si="85"/>
        <v>2145.5699999999993</v>
      </c>
      <c r="J74" s="31">
        <f t="shared" si="85"/>
        <v>1196.8699999999999</v>
      </c>
      <c r="K74" s="31">
        <f t="shared" si="85"/>
        <v>1156.130000000001</v>
      </c>
      <c r="L74" s="31">
        <f t="shared" si="85"/>
        <v>925.68000000000029</v>
      </c>
      <c r="M74" s="31">
        <f t="shared" si="85"/>
        <v>1702.8799999999992</v>
      </c>
      <c r="N74" s="31">
        <f t="shared" si="85"/>
        <v>-19.590000000000146</v>
      </c>
      <c r="O74" s="31">
        <f t="shared" si="85"/>
        <v>-4871.75</v>
      </c>
      <c r="P74" s="31">
        <f t="shared" si="85"/>
        <v>-1731.8799999999992</v>
      </c>
      <c r="Q74" s="31">
        <f t="shared" si="85"/>
        <v>1394.2800000000007</v>
      </c>
      <c r="R74" s="31">
        <f t="shared" si="85"/>
        <v>914.28000000000247</v>
      </c>
      <c r="S74" s="31">
        <f t="shared" si="85"/>
        <v>3944.3160059999991</v>
      </c>
      <c r="T74" s="31">
        <f t="shared" si="85"/>
        <v>3766.0572800000009</v>
      </c>
      <c r="U74" s="31">
        <f t="shared" si="85"/>
        <v>-843.78650600000037</v>
      </c>
      <c r="V74" s="31">
        <f t="shared" si="85"/>
        <v>-5831.1700000000019</v>
      </c>
      <c r="W74" s="31">
        <f t="shared" si="85"/>
        <v>-8842.7400000000016</v>
      </c>
      <c r="X74" s="31">
        <f t="shared" si="85"/>
        <v>-477.27000000000044</v>
      </c>
      <c r="Y74" s="31">
        <f t="shared" si="81"/>
        <v>2045.1100000000006</v>
      </c>
      <c r="Z74" s="31">
        <f t="shared" si="81"/>
        <v>4428.9599999999991</v>
      </c>
      <c r="AA74" s="31">
        <f t="shared" si="84"/>
        <v>3214.3099999999977</v>
      </c>
      <c r="AB74" s="31">
        <f t="shared" si="73"/>
        <v>2134.2300000000032</v>
      </c>
      <c r="AC74" s="31">
        <f t="shared" si="73"/>
        <v>1936.5161729999963</v>
      </c>
      <c r="AD74" s="32"/>
      <c r="AE74" s="33">
        <f t="shared" si="74"/>
        <v>25.615241365383447</v>
      </c>
      <c r="AF74" s="33">
        <f t="shared" si="74"/>
        <v>-11.63710509088105</v>
      </c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4"/>
      <c r="AS74" s="4"/>
      <c r="AT74" s="4"/>
      <c r="AU74" s="34">
        <f t="shared" si="75"/>
        <v>-34.426370599879363</v>
      </c>
      <c r="AV74" s="61">
        <f t="shared" si="75"/>
        <v>331.41225948287047</v>
      </c>
      <c r="AW74" s="57"/>
      <c r="AX74" s="57"/>
      <c r="AY74" s="64"/>
      <c r="AZ74" s="64"/>
      <c r="BA74" s="56"/>
      <c r="BB74" s="58"/>
      <c r="BC74" s="6"/>
      <c r="BD74" s="6"/>
    </row>
    <row r="75" spans="1:56" ht="12" customHeight="1" x14ac:dyDescent="0.5">
      <c r="A75" s="35" t="s">
        <v>15</v>
      </c>
      <c r="B75" s="31">
        <f t="shared" ref="B75:X75" si="86">+B68+B69+B71+B73</f>
        <v>-3920.8414888590696</v>
      </c>
      <c r="C75" s="31">
        <f t="shared" si="86"/>
        <v>-5490.3076480280088</v>
      </c>
      <c r="D75" s="31">
        <f t="shared" si="86"/>
        <v>-4684.6492078865904</v>
      </c>
      <c r="E75" s="31">
        <f t="shared" si="86"/>
        <v>-6861.7835797314365</v>
      </c>
      <c r="F75" s="31">
        <f t="shared" si="86"/>
        <v>-9280.6872476212375</v>
      </c>
      <c r="G75" s="31">
        <f t="shared" si="86"/>
        <v>-6547.3543958770151</v>
      </c>
      <c r="H75" s="31">
        <f t="shared" si="86"/>
        <v>5480.2200000000012</v>
      </c>
      <c r="I75" s="31">
        <f t="shared" si="86"/>
        <v>3829.3499999999995</v>
      </c>
      <c r="J75" s="31">
        <f t="shared" si="86"/>
        <v>3864.4700000000003</v>
      </c>
      <c r="K75" s="31">
        <f t="shared" si="86"/>
        <v>1181.6100000000015</v>
      </c>
      <c r="L75" s="31">
        <f t="shared" si="86"/>
        <v>1705.3300000000008</v>
      </c>
      <c r="M75" s="31">
        <f t="shared" si="86"/>
        <v>3066.079999999999</v>
      </c>
      <c r="N75" s="31">
        <f t="shared" si="86"/>
        <v>458.76999999999953</v>
      </c>
      <c r="O75" s="31">
        <f t="shared" si="86"/>
        <v>-7713.4460000000008</v>
      </c>
      <c r="P75" s="31">
        <f t="shared" si="86"/>
        <v>-2241.6100000000006</v>
      </c>
      <c r="Q75" s="31">
        <f t="shared" si="86"/>
        <v>4875.8000000000011</v>
      </c>
      <c r="R75" s="31">
        <f t="shared" si="86"/>
        <v>573.29000000000269</v>
      </c>
      <c r="S75" s="31">
        <f t="shared" si="86"/>
        <v>10931.661787000001</v>
      </c>
      <c r="T75" s="31">
        <f t="shared" si="86"/>
        <v>4924.0218070000028</v>
      </c>
      <c r="U75" s="31">
        <f t="shared" si="86"/>
        <v>379.89861999999994</v>
      </c>
      <c r="V75" s="31">
        <f t="shared" si="86"/>
        <v>-11498.179999999998</v>
      </c>
      <c r="W75" s="31">
        <f t="shared" si="86"/>
        <v>-17687.43</v>
      </c>
      <c r="X75" s="31">
        <f t="shared" si="86"/>
        <v>-13.370000000002619</v>
      </c>
      <c r="Y75" s="31">
        <f t="shared" si="84"/>
        <v>3518.5099999999948</v>
      </c>
      <c r="Z75" s="31">
        <f t="shared" si="84"/>
        <v>12618.320000000007</v>
      </c>
      <c r="AA75" s="31">
        <f t="shared" si="84"/>
        <v>7552.7399999999616</v>
      </c>
      <c r="AB75" s="31">
        <f t="shared" si="73"/>
        <v>4693.4300000000221</v>
      </c>
      <c r="AC75" s="31">
        <f t="shared" si="73"/>
        <v>3943.2160839999851</v>
      </c>
      <c r="AD75" s="32"/>
      <c r="AE75" s="33">
        <f t="shared" si="74"/>
        <v>40.028809214259773</v>
      </c>
      <c r="AF75" s="33">
        <f t="shared" si="74"/>
        <v>-14.674194813669361</v>
      </c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34">
        <f t="shared" si="75"/>
        <v>-88.242134624061634</v>
      </c>
      <c r="AV75" s="59">
        <f t="shared" si="75"/>
        <v>1806.8293162273803</v>
      </c>
      <c r="AW75" s="57"/>
      <c r="AX75" s="57"/>
      <c r="AY75" s="65"/>
      <c r="AZ75" s="65"/>
      <c r="BA75" s="56"/>
      <c r="BB75" s="58"/>
      <c r="BC75" s="6"/>
      <c r="BD75" s="6"/>
    </row>
    <row r="76" spans="1:56" ht="11.85" customHeight="1" x14ac:dyDescent="0.5">
      <c r="A76" s="21" t="s">
        <v>16</v>
      </c>
      <c r="B76" s="22">
        <f t="shared" ref="B76:X80" si="87">+B16-B46</f>
        <v>-752.33353552555991</v>
      </c>
      <c r="C76" s="22">
        <f t="shared" si="87"/>
        <v>-562.99363090410816</v>
      </c>
      <c r="D76" s="22">
        <f t="shared" si="87"/>
        <v>-691.96303717394403</v>
      </c>
      <c r="E76" s="22">
        <f t="shared" si="87"/>
        <v>-1492.7221884888086</v>
      </c>
      <c r="F76" s="22">
        <f t="shared" si="87"/>
        <v>-1561.9582511505587</v>
      </c>
      <c r="G76" s="22">
        <f t="shared" si="87"/>
        <v>-515.42400264200842</v>
      </c>
      <c r="H76" s="22">
        <f t="shared" si="87"/>
        <v>997.52</v>
      </c>
      <c r="I76" s="22">
        <f t="shared" si="87"/>
        <v>1072.1599999999999</v>
      </c>
      <c r="J76" s="22">
        <f t="shared" si="87"/>
        <v>874.60000000000036</v>
      </c>
      <c r="K76" s="22">
        <f t="shared" si="87"/>
        <v>-121.19000000000051</v>
      </c>
      <c r="L76" s="22">
        <f t="shared" si="87"/>
        <v>-182.61999999999989</v>
      </c>
      <c r="M76" s="22">
        <f t="shared" si="87"/>
        <v>14.869999999999891</v>
      </c>
      <c r="N76" s="22">
        <f t="shared" si="87"/>
        <v>80.880000000000109</v>
      </c>
      <c r="O76" s="22">
        <f t="shared" si="87"/>
        <v>-49.489999999999782</v>
      </c>
      <c r="P76" s="22">
        <f t="shared" si="87"/>
        <v>-209.60999999999876</v>
      </c>
      <c r="Q76" s="22">
        <f t="shared" si="87"/>
        <v>376.40999999999985</v>
      </c>
      <c r="R76" s="22">
        <f t="shared" si="87"/>
        <v>-707.65999999999985</v>
      </c>
      <c r="S76" s="22">
        <f t="shared" si="87"/>
        <v>775.3719400000009</v>
      </c>
      <c r="T76" s="22">
        <f t="shared" si="87"/>
        <v>-1048.6200000000008</v>
      </c>
      <c r="U76" s="22">
        <f t="shared" si="87"/>
        <v>1736.5499999999993</v>
      </c>
      <c r="V76" s="22">
        <f t="shared" si="87"/>
        <v>-1767.6100000000006</v>
      </c>
      <c r="W76" s="22">
        <f t="shared" si="87"/>
        <v>-1528.3799999999974</v>
      </c>
      <c r="X76" s="22">
        <f t="shared" si="87"/>
        <v>-1105.4399999999987</v>
      </c>
      <c r="Y76" s="22">
        <f t="shared" si="84"/>
        <v>754.18000000000029</v>
      </c>
      <c r="Z76" s="22">
        <f t="shared" si="84"/>
        <v>990.09000000000196</v>
      </c>
      <c r="AA76" s="22">
        <f t="shared" si="84"/>
        <v>-81.469999999997526</v>
      </c>
      <c r="AB76" s="22">
        <f t="shared" si="73"/>
        <v>-413.98999999999796</v>
      </c>
      <c r="AC76" s="31">
        <f t="shared" si="73"/>
        <v>110.36207799999829</v>
      </c>
      <c r="AD76" s="25"/>
      <c r="AE76" s="26">
        <f t="shared" si="74"/>
        <v>-25.167016446925228</v>
      </c>
      <c r="AF76" s="26">
        <f t="shared" si="74"/>
        <v>22.907791347963325</v>
      </c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27">
        <f t="shared" si="75"/>
        <v>-288.00244414335435</v>
      </c>
      <c r="AV76" s="55">
        <f t="shared" si="75"/>
        <v>-209.56842834129395</v>
      </c>
      <c r="AW76" s="50"/>
      <c r="AX76" s="50"/>
      <c r="AY76" s="50"/>
      <c r="AZ76" s="50"/>
      <c r="BA76" s="56"/>
      <c r="BB76" s="50"/>
      <c r="BC76" s="6"/>
      <c r="BD76" s="6"/>
    </row>
    <row r="77" spans="1:56" ht="12.75" customHeight="1" x14ac:dyDescent="0.5">
      <c r="A77" s="37" t="s">
        <v>17</v>
      </c>
      <c r="B77" s="31">
        <f t="shared" ref="B77:U77" si="88">+B75+B76</f>
        <v>-4673.1750243846291</v>
      </c>
      <c r="C77" s="31">
        <f t="shared" si="88"/>
        <v>-6053.3012789321165</v>
      </c>
      <c r="D77" s="31">
        <f t="shared" si="88"/>
        <v>-5376.6122450605344</v>
      </c>
      <c r="E77" s="31">
        <f t="shared" si="88"/>
        <v>-8354.505768220246</v>
      </c>
      <c r="F77" s="31">
        <f t="shared" si="88"/>
        <v>-10842.645498771795</v>
      </c>
      <c r="G77" s="31">
        <f t="shared" si="88"/>
        <v>-7062.7783985190235</v>
      </c>
      <c r="H77" s="31">
        <f t="shared" si="88"/>
        <v>6477.7400000000016</v>
      </c>
      <c r="I77" s="31">
        <f t="shared" si="88"/>
        <v>4901.5099999999993</v>
      </c>
      <c r="J77" s="31">
        <f t="shared" si="88"/>
        <v>4739.0700000000006</v>
      </c>
      <c r="K77" s="31">
        <f t="shared" si="88"/>
        <v>1060.420000000001</v>
      </c>
      <c r="L77" s="31">
        <f t="shared" si="88"/>
        <v>1522.7100000000009</v>
      </c>
      <c r="M77" s="31">
        <f t="shared" si="88"/>
        <v>3080.9499999999989</v>
      </c>
      <c r="N77" s="31">
        <f t="shared" si="88"/>
        <v>539.64999999999964</v>
      </c>
      <c r="O77" s="31">
        <f t="shared" si="88"/>
        <v>-7762.9360000000006</v>
      </c>
      <c r="P77" s="31">
        <f t="shared" si="88"/>
        <v>-2451.2199999999993</v>
      </c>
      <c r="Q77" s="31">
        <f t="shared" si="88"/>
        <v>5252.2100000000009</v>
      </c>
      <c r="R77" s="31">
        <f t="shared" si="88"/>
        <v>-134.36999999999716</v>
      </c>
      <c r="S77" s="31">
        <f t="shared" si="88"/>
        <v>11707.033727000002</v>
      </c>
      <c r="T77" s="31">
        <f t="shared" si="88"/>
        <v>3875.401807000002</v>
      </c>
      <c r="U77" s="31">
        <f t="shared" si="88"/>
        <v>2116.4486199999992</v>
      </c>
      <c r="V77" s="22">
        <f t="shared" si="87"/>
        <v>-13258.579999999987</v>
      </c>
      <c r="W77" s="22">
        <f t="shared" si="87"/>
        <v>-19215.809999999998</v>
      </c>
      <c r="X77" s="22">
        <f t="shared" si="87"/>
        <v>-1118.8099999999977</v>
      </c>
      <c r="Y77" s="22">
        <f t="shared" si="84"/>
        <v>4272.6899999999878</v>
      </c>
      <c r="Z77" s="22">
        <f t="shared" si="84"/>
        <v>13608.410000000003</v>
      </c>
      <c r="AA77" s="22">
        <f t="shared" si="84"/>
        <v>7471.2699999999604</v>
      </c>
      <c r="AB77" s="22">
        <f t="shared" si="73"/>
        <v>4279.4400000000023</v>
      </c>
      <c r="AC77" s="31">
        <f t="shared" si="73"/>
        <v>4053.5781619999907</v>
      </c>
      <c r="AD77" s="32"/>
      <c r="AE77" s="33">
        <f t="shared" si="74"/>
        <v>29.53294595956686</v>
      </c>
      <c r="AF77" s="33">
        <f t="shared" si="74"/>
        <v>-11.178842794868437</v>
      </c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34">
        <f t="shared" si="75"/>
        <v>-102.55835162721974</v>
      </c>
      <c r="AV77" s="62">
        <f t="shared" si="75"/>
        <v>-8812.5353330358339</v>
      </c>
      <c r="AW77" s="57"/>
      <c r="AX77" s="57"/>
      <c r="AY77" s="50"/>
      <c r="AZ77" s="50"/>
      <c r="BA77" s="56"/>
      <c r="BB77" s="50"/>
      <c r="BC77" s="6"/>
      <c r="BD77" s="6"/>
    </row>
    <row r="78" spans="1:56" ht="11.25" customHeight="1" x14ac:dyDescent="0.5">
      <c r="A78" s="21" t="s">
        <v>18</v>
      </c>
      <c r="B78" s="22">
        <f t="shared" ref="B78:U78" si="89">+B18-B48</f>
        <v>-789.41685451300827</v>
      </c>
      <c r="C78" s="22">
        <f t="shared" si="89"/>
        <v>-436.87798894152365</v>
      </c>
      <c r="D78" s="22">
        <f t="shared" si="89"/>
        <v>-948.53426049512245</v>
      </c>
      <c r="E78" s="22">
        <f t="shared" si="89"/>
        <v>-1431.5500791060495</v>
      </c>
      <c r="F78" s="22">
        <f t="shared" si="89"/>
        <v>-1436.2491077298764</v>
      </c>
      <c r="G78" s="22">
        <f t="shared" si="89"/>
        <v>-99.068160775726938</v>
      </c>
      <c r="H78" s="22">
        <f t="shared" si="89"/>
        <v>974.50999999999976</v>
      </c>
      <c r="I78" s="22">
        <f t="shared" si="89"/>
        <v>805.84999999999945</v>
      </c>
      <c r="J78" s="22">
        <f t="shared" si="89"/>
        <v>446.34000000000015</v>
      </c>
      <c r="K78" s="22">
        <f t="shared" si="89"/>
        <v>641.63999999999942</v>
      </c>
      <c r="L78" s="22">
        <f t="shared" si="89"/>
        <v>239.10000000000036</v>
      </c>
      <c r="M78" s="22">
        <f t="shared" si="89"/>
        <v>198.63000000000011</v>
      </c>
      <c r="N78" s="22">
        <f t="shared" si="89"/>
        <v>-205.83000000000084</v>
      </c>
      <c r="O78" s="22">
        <f t="shared" si="89"/>
        <v>21.1299999999992</v>
      </c>
      <c r="P78" s="22">
        <f t="shared" si="89"/>
        <v>274.35000000000036</v>
      </c>
      <c r="Q78" s="22">
        <f t="shared" si="89"/>
        <v>901.59000000000015</v>
      </c>
      <c r="R78" s="22">
        <f t="shared" si="89"/>
        <v>-400.04000000000087</v>
      </c>
      <c r="S78" s="22">
        <f t="shared" si="89"/>
        <v>2079.5749599999999</v>
      </c>
      <c r="T78" s="22">
        <f t="shared" si="89"/>
        <v>506</v>
      </c>
      <c r="U78" s="22">
        <f t="shared" si="89"/>
        <v>-1545.085751999999</v>
      </c>
      <c r="V78" s="22">
        <f t="shared" si="87"/>
        <v>-1300.7299999999996</v>
      </c>
      <c r="W78" s="22">
        <f t="shared" si="87"/>
        <v>-278.09000000000015</v>
      </c>
      <c r="X78" s="22">
        <f t="shared" si="87"/>
        <v>1138.7799999999988</v>
      </c>
      <c r="Y78" s="22">
        <f t="shared" si="84"/>
        <v>720.04000000000087</v>
      </c>
      <c r="Z78" s="22">
        <f t="shared" si="84"/>
        <v>2097.0599999999977</v>
      </c>
      <c r="AA78" s="22">
        <f t="shared" si="84"/>
        <v>2326.1899999999987</v>
      </c>
      <c r="AB78" s="22">
        <f t="shared" si="73"/>
        <v>-437.40999999999985</v>
      </c>
      <c r="AC78" s="22"/>
      <c r="AD78" s="25"/>
      <c r="AE78" s="26">
        <f t="shared" si="74"/>
        <v>-44.658137656430718</v>
      </c>
      <c r="AF78" s="26">
        <f t="shared" si="74"/>
        <v>117.11651410803495</v>
      </c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27">
        <f t="shared" si="75"/>
        <v>-144.37050100378229</v>
      </c>
      <c r="AV78" s="55">
        <f t="shared" si="75"/>
        <v>-619.8417558244164</v>
      </c>
      <c r="AW78" s="50"/>
      <c r="AX78" s="50"/>
      <c r="AY78" s="50"/>
      <c r="AZ78" s="50"/>
      <c r="BA78" s="56"/>
      <c r="BB78" s="50"/>
      <c r="BC78" s="6"/>
      <c r="BD78" s="6"/>
    </row>
    <row r="79" spans="1:56" ht="11.85" hidden="1" customHeight="1" x14ac:dyDescent="0.5">
      <c r="A79" s="37" t="s">
        <v>19</v>
      </c>
      <c r="B79" s="31">
        <f t="shared" ref="B79:U79" si="90">B78+B77</f>
        <v>-5462.5918788976378</v>
      </c>
      <c r="C79" s="31">
        <f t="shared" si="90"/>
        <v>-6490.1792678736401</v>
      </c>
      <c r="D79" s="31">
        <f t="shared" si="90"/>
        <v>-6325.1465055556564</v>
      </c>
      <c r="E79" s="31">
        <f t="shared" si="90"/>
        <v>-9786.0558473262954</v>
      </c>
      <c r="F79" s="31">
        <f t="shared" si="90"/>
        <v>-12278.894606501672</v>
      </c>
      <c r="G79" s="31">
        <f t="shared" si="90"/>
        <v>-7161.8465592947505</v>
      </c>
      <c r="H79" s="31">
        <f t="shared" si="90"/>
        <v>7452.2500000000018</v>
      </c>
      <c r="I79" s="31">
        <f t="shared" si="90"/>
        <v>5707.3599999999988</v>
      </c>
      <c r="J79" s="31">
        <f t="shared" si="90"/>
        <v>5185.4100000000008</v>
      </c>
      <c r="K79" s="31">
        <f t="shared" si="90"/>
        <v>1702.0600000000004</v>
      </c>
      <c r="L79" s="31">
        <f t="shared" si="90"/>
        <v>1761.8100000000013</v>
      </c>
      <c r="M79" s="31">
        <f t="shared" si="90"/>
        <v>3279.579999999999</v>
      </c>
      <c r="N79" s="31">
        <f t="shared" si="90"/>
        <v>333.8199999999988</v>
      </c>
      <c r="O79" s="31">
        <f t="shared" si="90"/>
        <v>-7741.8060000000014</v>
      </c>
      <c r="P79" s="31">
        <f t="shared" si="90"/>
        <v>-2176.869999999999</v>
      </c>
      <c r="Q79" s="31">
        <f t="shared" si="90"/>
        <v>6153.8000000000011</v>
      </c>
      <c r="R79" s="31">
        <f t="shared" si="90"/>
        <v>-534.40999999999804</v>
      </c>
      <c r="S79" s="31">
        <f t="shared" si="90"/>
        <v>13786.608687000002</v>
      </c>
      <c r="T79" s="31">
        <f t="shared" si="90"/>
        <v>4381.401807000002</v>
      </c>
      <c r="U79" s="31">
        <f t="shared" si="90"/>
        <v>571.36286800000016</v>
      </c>
      <c r="V79" s="22">
        <f t="shared" si="87"/>
        <v>-14559.309999999998</v>
      </c>
      <c r="W79" s="22">
        <f t="shared" si="87"/>
        <v>-19493.899999999994</v>
      </c>
      <c r="X79" s="22">
        <f t="shared" si="87"/>
        <v>19.970000000001164</v>
      </c>
      <c r="Y79" s="22">
        <f t="shared" si="84"/>
        <v>4992.7299999999814</v>
      </c>
      <c r="Z79" s="22">
        <f t="shared" si="84"/>
        <v>15705.470000000016</v>
      </c>
      <c r="AA79" s="22">
        <f t="shared" si="84"/>
        <v>9797.4599999999627</v>
      </c>
      <c r="AB79" s="22">
        <f>+AB19-AB49</f>
        <v>3842.0299999999988</v>
      </c>
      <c r="AC79" s="22"/>
      <c r="AD79" s="32"/>
      <c r="AE79" s="33"/>
      <c r="AF79" s="33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34">
        <f t="shared" si="75"/>
        <v>-108.6842276317072</v>
      </c>
      <c r="AV79" s="62">
        <f t="shared" si="75"/>
        <v>-2679.7811955240454</v>
      </c>
      <c r="AW79" s="57"/>
      <c r="AX79" s="57"/>
      <c r="AY79" s="50"/>
      <c r="AZ79" s="50"/>
      <c r="BA79" s="56"/>
      <c r="BB79" s="50"/>
      <c r="BC79" s="6"/>
      <c r="BD79" s="6"/>
    </row>
    <row r="80" spans="1:56" ht="11.85" customHeight="1" x14ac:dyDescent="0.5">
      <c r="A80" s="21" t="s">
        <v>20</v>
      </c>
      <c r="B80" s="22">
        <f t="shared" ref="B80:U80" si="91">+B20-B50</f>
        <v>-604.71538875835131</v>
      </c>
      <c r="C80" s="22">
        <f t="shared" si="91"/>
        <v>-355.30129981206346</v>
      </c>
      <c r="D80" s="22">
        <f t="shared" si="91"/>
        <v>-394.79036958378947</v>
      </c>
      <c r="E80" s="22">
        <f t="shared" si="91"/>
        <v>-438.13889459356233</v>
      </c>
      <c r="F80" s="22">
        <f t="shared" si="91"/>
        <v>-1008.3595813868533</v>
      </c>
      <c r="G80" s="22">
        <f t="shared" si="91"/>
        <v>214.35960190636433</v>
      </c>
      <c r="H80" s="22">
        <f t="shared" si="91"/>
        <v>1304.3200000000002</v>
      </c>
      <c r="I80" s="22">
        <f t="shared" si="91"/>
        <v>759.79</v>
      </c>
      <c r="J80" s="22">
        <f t="shared" si="91"/>
        <v>705.80000000000018</v>
      </c>
      <c r="K80" s="22">
        <f t="shared" si="91"/>
        <v>446.46000000000004</v>
      </c>
      <c r="L80" s="22">
        <f t="shared" si="91"/>
        <v>808.25</v>
      </c>
      <c r="M80" s="22">
        <f t="shared" si="91"/>
        <v>759.44999999999982</v>
      </c>
      <c r="N80" s="22">
        <f t="shared" si="91"/>
        <v>494.39999999999964</v>
      </c>
      <c r="O80" s="22">
        <f t="shared" si="91"/>
        <v>777.75799999999981</v>
      </c>
      <c r="P80" s="22">
        <f t="shared" si="91"/>
        <v>1491.42</v>
      </c>
      <c r="Q80" s="22">
        <f t="shared" si="91"/>
        <v>2286.33</v>
      </c>
      <c r="R80" s="22">
        <f t="shared" si="91"/>
        <v>559.51000000000022</v>
      </c>
      <c r="S80" s="22">
        <f t="shared" si="91"/>
        <v>1979.5480420000004</v>
      </c>
      <c r="T80" s="22">
        <f t="shared" si="91"/>
        <v>2944.8600000000024</v>
      </c>
      <c r="U80" s="22">
        <f t="shared" si="91"/>
        <v>-526.57103300000017</v>
      </c>
      <c r="V80" s="22">
        <f t="shared" si="87"/>
        <v>775.65999999999985</v>
      </c>
      <c r="W80" s="22">
        <f t="shared" si="87"/>
        <v>320.2599999999984</v>
      </c>
      <c r="X80" s="22">
        <f t="shared" si="87"/>
        <v>-1806.4500000000007</v>
      </c>
      <c r="Y80" s="22">
        <f t="shared" si="84"/>
        <v>2792.6100000000006</v>
      </c>
      <c r="Z80" s="22">
        <f t="shared" si="84"/>
        <v>2620.0200000000004</v>
      </c>
      <c r="AA80" s="22">
        <f t="shared" si="84"/>
        <v>3442.34</v>
      </c>
      <c r="AB80" s="22">
        <f t="shared" si="84"/>
        <v>713.47999999999956</v>
      </c>
      <c r="AC80" s="22"/>
      <c r="AD80" s="25"/>
      <c r="AE80" s="26">
        <f t="shared" ref="AE80:AF90" si="92">((C80/B80)-1)*100</f>
        <v>-41.244872146945731</v>
      </c>
      <c r="AF80" s="26">
        <f t="shared" si="92"/>
        <v>11.114248608888788</v>
      </c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4"/>
      <c r="AS80" s="4"/>
      <c r="AT80" s="4"/>
      <c r="AU80" s="27">
        <f t="shared" si="75"/>
        <v>-75.52802963701653</v>
      </c>
      <c r="AV80" s="55">
        <f t="shared" si="75"/>
        <v>253.80029704562915</v>
      </c>
      <c r="AW80" s="50"/>
      <c r="AX80" s="50"/>
      <c r="AY80" s="50"/>
      <c r="AZ80" s="50"/>
      <c r="BA80" s="56"/>
      <c r="BB80" s="50"/>
      <c r="BC80" s="6"/>
      <c r="BD80" s="6"/>
    </row>
    <row r="81" spans="1:56" ht="11.85" customHeight="1" x14ac:dyDescent="0.5">
      <c r="A81" s="35" t="s">
        <v>21</v>
      </c>
      <c r="B81" s="31">
        <f t="shared" ref="B81:Z81" si="93">+B76+B78+B80</f>
        <v>-2146.4657787969195</v>
      </c>
      <c r="C81" s="31">
        <f t="shared" si="93"/>
        <v>-1355.1729196576953</v>
      </c>
      <c r="D81" s="31">
        <f t="shared" si="93"/>
        <v>-2035.287667252856</v>
      </c>
      <c r="E81" s="31">
        <f t="shared" si="93"/>
        <v>-3362.4111621884203</v>
      </c>
      <c r="F81" s="31">
        <f t="shared" si="93"/>
        <v>-4006.5669402672884</v>
      </c>
      <c r="G81" s="31">
        <f t="shared" si="93"/>
        <v>-400.13256151137102</v>
      </c>
      <c r="H81" s="31">
        <f t="shared" si="93"/>
        <v>3276.35</v>
      </c>
      <c r="I81" s="31">
        <f t="shared" si="93"/>
        <v>2637.7999999999993</v>
      </c>
      <c r="J81" s="31">
        <f t="shared" si="93"/>
        <v>2026.7400000000007</v>
      </c>
      <c r="K81" s="31">
        <f t="shared" si="93"/>
        <v>966.90999999999894</v>
      </c>
      <c r="L81" s="31">
        <f t="shared" si="93"/>
        <v>864.73000000000047</v>
      </c>
      <c r="M81" s="31">
        <f t="shared" si="93"/>
        <v>972.94999999999982</v>
      </c>
      <c r="N81" s="31">
        <f t="shared" si="93"/>
        <v>369.44999999999891</v>
      </c>
      <c r="O81" s="31">
        <f t="shared" si="93"/>
        <v>749.39799999999923</v>
      </c>
      <c r="P81" s="31">
        <f t="shared" si="93"/>
        <v>1556.1600000000017</v>
      </c>
      <c r="Q81" s="31">
        <f t="shared" si="93"/>
        <v>3564.33</v>
      </c>
      <c r="R81" s="31">
        <f t="shared" si="93"/>
        <v>-548.19000000000051</v>
      </c>
      <c r="S81" s="31">
        <f t="shared" si="93"/>
        <v>4834.4949420000012</v>
      </c>
      <c r="T81" s="31">
        <f t="shared" si="93"/>
        <v>2402.2400000000016</v>
      </c>
      <c r="U81" s="31">
        <f t="shared" si="93"/>
        <v>-335.10678499999995</v>
      </c>
      <c r="V81" s="31">
        <f t="shared" si="93"/>
        <v>-2292.6800000000003</v>
      </c>
      <c r="W81" s="31">
        <f t="shared" si="93"/>
        <v>-1486.2099999999991</v>
      </c>
      <c r="X81" s="31">
        <f t="shared" si="93"/>
        <v>-1773.1100000000006</v>
      </c>
      <c r="Y81" s="31">
        <f t="shared" si="93"/>
        <v>4266.8300000000017</v>
      </c>
      <c r="Z81" s="31">
        <f t="shared" si="93"/>
        <v>5707.17</v>
      </c>
      <c r="AA81" s="31">
        <f t="shared" si="84"/>
        <v>5687.0600000000049</v>
      </c>
      <c r="AB81" s="31">
        <f t="shared" si="84"/>
        <v>-137.92000000000553</v>
      </c>
      <c r="AC81" s="31"/>
      <c r="AD81" s="32"/>
      <c r="AE81" s="33">
        <f t="shared" si="92"/>
        <v>-36.864918460649243</v>
      </c>
      <c r="AF81" s="33">
        <f t="shared" si="92"/>
        <v>50.186565694284369</v>
      </c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"/>
      <c r="AS81" s="4"/>
      <c r="AT81" s="4"/>
      <c r="AU81" s="34">
        <f t="shared" si="75"/>
        <v>-115.3798890675106</v>
      </c>
      <c r="AV81" s="67">
        <f t="shared" si="75"/>
        <v>-981.90133749247457</v>
      </c>
      <c r="AW81" s="57"/>
      <c r="AX81" s="57"/>
      <c r="AY81" s="57"/>
      <c r="AZ81" s="57"/>
      <c r="BA81" s="56"/>
      <c r="BB81" s="57"/>
      <c r="BC81" s="6"/>
      <c r="BD81" s="6"/>
    </row>
    <row r="82" spans="1:56" ht="11.85" hidden="1" customHeight="1" x14ac:dyDescent="0.5">
      <c r="A82" s="37" t="s">
        <v>22</v>
      </c>
      <c r="B82" s="31">
        <f t="shared" ref="B82:Z82" si="94">+B75+B76+B78+B80</f>
        <v>-6067.3072676559896</v>
      </c>
      <c r="C82" s="31">
        <f t="shared" si="94"/>
        <v>-6845.4805676857031</v>
      </c>
      <c r="D82" s="31">
        <f t="shared" si="94"/>
        <v>-6719.9368751394459</v>
      </c>
      <c r="E82" s="31">
        <f t="shared" si="94"/>
        <v>-10224.194741919859</v>
      </c>
      <c r="F82" s="31">
        <f t="shared" si="94"/>
        <v>-13287.254187888524</v>
      </c>
      <c r="G82" s="31">
        <f t="shared" si="94"/>
        <v>-6947.4869573883861</v>
      </c>
      <c r="H82" s="31">
        <f t="shared" si="94"/>
        <v>8756.5700000000015</v>
      </c>
      <c r="I82" s="31">
        <f t="shared" si="94"/>
        <v>6467.1499999999987</v>
      </c>
      <c r="J82" s="31">
        <f t="shared" si="94"/>
        <v>5891.2100000000009</v>
      </c>
      <c r="K82" s="31">
        <f t="shared" si="94"/>
        <v>2148.5200000000004</v>
      </c>
      <c r="L82" s="31">
        <f t="shared" si="94"/>
        <v>2570.0600000000013</v>
      </c>
      <c r="M82" s="31">
        <f t="shared" si="94"/>
        <v>4039.0299999999988</v>
      </c>
      <c r="N82" s="31">
        <f t="shared" si="94"/>
        <v>828.21999999999844</v>
      </c>
      <c r="O82" s="31">
        <f t="shared" si="94"/>
        <v>-6964.0480000000016</v>
      </c>
      <c r="P82" s="31">
        <f t="shared" si="94"/>
        <v>-685.44999999999891</v>
      </c>
      <c r="Q82" s="31">
        <f t="shared" si="94"/>
        <v>8440.130000000001</v>
      </c>
      <c r="R82" s="31">
        <f t="shared" si="94"/>
        <v>25.100000000002183</v>
      </c>
      <c r="S82" s="31">
        <f t="shared" si="94"/>
        <v>15766.156729000002</v>
      </c>
      <c r="T82" s="31">
        <f t="shared" si="94"/>
        <v>7326.2618070000044</v>
      </c>
      <c r="U82" s="31">
        <f t="shared" si="94"/>
        <v>44.791834999999992</v>
      </c>
      <c r="V82" s="31">
        <f t="shared" si="94"/>
        <v>-13790.859999999999</v>
      </c>
      <c r="W82" s="31">
        <f t="shared" si="94"/>
        <v>-19173.64</v>
      </c>
      <c r="X82" s="31">
        <f t="shared" si="94"/>
        <v>-1786.4800000000032</v>
      </c>
      <c r="Y82" s="31">
        <f t="shared" si="94"/>
        <v>7785.3399999999965</v>
      </c>
      <c r="Z82" s="31">
        <f t="shared" si="94"/>
        <v>18325.490000000005</v>
      </c>
      <c r="AA82" s="31">
        <f t="shared" si="84"/>
        <v>13239.799999999959</v>
      </c>
      <c r="AB82" s="31"/>
      <c r="AC82" s="31"/>
      <c r="AD82" s="32"/>
      <c r="AE82" s="33">
        <f t="shared" si="92"/>
        <v>12.825678108937266</v>
      </c>
      <c r="AF82" s="33">
        <f t="shared" si="92"/>
        <v>-1.8339646326496095</v>
      </c>
      <c r="AG82" s="27" t="e">
        <f>+(C82/#REF!)*100</f>
        <v>#REF!</v>
      </c>
      <c r="AH82" s="27" t="e">
        <f>+(D82/#REF!)*100</f>
        <v>#REF!</v>
      </c>
      <c r="AI82" s="27" t="e">
        <f>+(E82/#REF!)*100</f>
        <v>#REF!</v>
      </c>
      <c r="AJ82" s="27" t="e">
        <f>+(F82/#REF!)*100</f>
        <v>#REF!</v>
      </c>
      <c r="AK82" s="27" t="e">
        <f>+(G82/#REF!)*100</f>
        <v>#REF!</v>
      </c>
      <c r="AL82" s="27" t="e">
        <f>+(H82/#REF!)*100</f>
        <v>#REF!</v>
      </c>
      <c r="AM82" s="27" t="e">
        <f>+(I82/#REF!)*100</f>
        <v>#REF!</v>
      </c>
      <c r="AN82" s="27" t="e">
        <f>+(J82/#REF!)*100</f>
        <v>#REF!</v>
      </c>
      <c r="AO82" s="27" t="e">
        <f>+(K82/#REF!)*100</f>
        <v>#REF!</v>
      </c>
      <c r="AP82" s="27" t="e">
        <f>+(L82/#REF!)*100</f>
        <v>#REF!</v>
      </c>
      <c r="AQ82" s="27" t="e">
        <f>+(M82/#REF!)*100</f>
        <v>#REF!</v>
      </c>
      <c r="AR82" s="27" t="e">
        <f>+(N82/#REF!)*100</f>
        <v>#REF!</v>
      </c>
      <c r="AS82" s="27" t="e">
        <f>+(O82/#REF!)*100</f>
        <v>#REF!</v>
      </c>
      <c r="AT82" s="28"/>
      <c r="AU82" s="34">
        <f t="shared" si="75"/>
        <v>-99.702611215703996</v>
      </c>
      <c r="AV82" s="62">
        <f t="shared" si="75"/>
        <v>62713.373422305303</v>
      </c>
      <c r="AW82" s="57"/>
      <c r="AX82" s="57"/>
      <c r="AY82" s="65"/>
      <c r="AZ82" s="65"/>
      <c r="BA82" s="56"/>
      <c r="BB82" s="57"/>
      <c r="BC82" s="6"/>
      <c r="BD82" s="6"/>
    </row>
    <row r="83" spans="1:56" ht="11.25" customHeight="1" x14ac:dyDescent="0.5">
      <c r="A83" s="21" t="s">
        <v>23</v>
      </c>
      <c r="B83" s="22">
        <f t="shared" ref="B83:Z83" si="95">+B23-B53</f>
        <v>-646.58766633463438</v>
      </c>
      <c r="C83" s="22">
        <f t="shared" si="95"/>
        <v>-318.84069767588289</v>
      </c>
      <c r="D83" s="22">
        <f t="shared" si="95"/>
        <v>-618.36104627766645</v>
      </c>
      <c r="E83" s="22">
        <f t="shared" si="95"/>
        <v>-1245.9208060732199</v>
      </c>
      <c r="F83" s="22">
        <f t="shared" si="95"/>
        <v>-1298.2115672829777</v>
      </c>
      <c r="G83" s="22">
        <f t="shared" si="95"/>
        <v>563.01660510592137</v>
      </c>
      <c r="H83" s="22">
        <f t="shared" si="95"/>
        <v>1014.5499999999997</v>
      </c>
      <c r="I83" s="22">
        <f t="shared" si="95"/>
        <v>1045.83</v>
      </c>
      <c r="J83" s="22">
        <f t="shared" si="95"/>
        <v>317.02000000000044</v>
      </c>
      <c r="K83" s="22">
        <f t="shared" si="95"/>
        <v>374.83999999999924</v>
      </c>
      <c r="L83" s="22">
        <f t="shared" si="95"/>
        <v>515.77000000000044</v>
      </c>
      <c r="M83" s="22">
        <f t="shared" si="95"/>
        <v>431.5</v>
      </c>
      <c r="N83" s="22">
        <f t="shared" si="95"/>
        <v>617.56999999999971</v>
      </c>
      <c r="O83" s="22">
        <f t="shared" si="95"/>
        <v>-185.61000000000058</v>
      </c>
      <c r="P83" s="22">
        <f t="shared" si="95"/>
        <v>632.10000000000036</v>
      </c>
      <c r="Q83" s="22">
        <f t="shared" si="95"/>
        <v>1813.75</v>
      </c>
      <c r="R83" s="22">
        <f t="shared" si="95"/>
        <v>-558.47999999999956</v>
      </c>
      <c r="S83" s="22">
        <f t="shared" si="95"/>
        <v>1761.6494950000015</v>
      </c>
      <c r="T83" s="22">
        <f t="shared" si="95"/>
        <v>1992.3799999999992</v>
      </c>
      <c r="U83" s="22">
        <f t="shared" si="95"/>
        <v>-1191</v>
      </c>
      <c r="V83" s="22">
        <f t="shared" si="95"/>
        <v>-2843.1800000000003</v>
      </c>
      <c r="W83" s="22">
        <f t="shared" si="95"/>
        <v>-1771.3299999999981</v>
      </c>
      <c r="X83" s="22">
        <f t="shared" si="95"/>
        <v>72.919999999998254</v>
      </c>
      <c r="Y83" s="22">
        <f t="shared" si="95"/>
        <v>2101</v>
      </c>
      <c r="Z83" s="22">
        <f t="shared" si="95"/>
        <v>251.94000000000233</v>
      </c>
      <c r="AA83" s="22">
        <f t="shared" si="84"/>
        <v>203.9900000000016</v>
      </c>
      <c r="AB83" s="22">
        <f t="shared" si="84"/>
        <v>-165.38000000000102</v>
      </c>
      <c r="AC83" s="22"/>
      <c r="AD83" s="25"/>
      <c r="AE83" s="26">
        <f t="shared" si="92"/>
        <v>-50.688713336689226</v>
      </c>
      <c r="AF83" s="26">
        <f t="shared" si="92"/>
        <v>93.940438214151882</v>
      </c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27">
        <f t="shared" si="75"/>
        <v>-130.79145416953821</v>
      </c>
      <c r="AV83" s="68">
        <f t="shared" si="75"/>
        <v>-415.43645161867977</v>
      </c>
      <c r="AW83" s="50"/>
      <c r="AX83" s="50"/>
      <c r="AY83" s="50"/>
      <c r="AZ83" s="50"/>
      <c r="BA83" s="56"/>
      <c r="BB83" s="50"/>
      <c r="BC83" s="6"/>
      <c r="BD83" s="6"/>
    </row>
    <row r="84" spans="1:56" ht="11.25" hidden="1" customHeight="1" x14ac:dyDescent="0.5">
      <c r="A84" s="37" t="s">
        <v>24</v>
      </c>
      <c r="B84" s="31">
        <f t="shared" ref="B84:Z84" si="96">+B75+B81+B83</f>
        <v>-6713.8949339906239</v>
      </c>
      <c r="C84" s="31">
        <f t="shared" si="96"/>
        <v>-7164.3212653615865</v>
      </c>
      <c r="D84" s="31">
        <f t="shared" si="96"/>
        <v>-7338.2979214171137</v>
      </c>
      <c r="E84" s="31">
        <f t="shared" si="96"/>
        <v>-11470.115547993077</v>
      </c>
      <c r="F84" s="31">
        <f t="shared" si="96"/>
        <v>-14585.465755171503</v>
      </c>
      <c r="G84" s="31">
        <f t="shared" si="96"/>
        <v>-6384.4703522824648</v>
      </c>
      <c r="H84" s="31">
        <f t="shared" si="96"/>
        <v>9771.1200000000008</v>
      </c>
      <c r="I84" s="31">
        <f t="shared" si="96"/>
        <v>7512.9799999999987</v>
      </c>
      <c r="J84" s="31">
        <f t="shared" si="96"/>
        <v>6208.2300000000014</v>
      </c>
      <c r="K84" s="31">
        <f t="shared" si="96"/>
        <v>2523.3599999999997</v>
      </c>
      <c r="L84" s="31">
        <f t="shared" si="96"/>
        <v>3085.8300000000017</v>
      </c>
      <c r="M84" s="31">
        <f t="shared" si="96"/>
        <v>4470.5299999999988</v>
      </c>
      <c r="N84" s="31">
        <f t="shared" si="96"/>
        <v>1445.7899999999981</v>
      </c>
      <c r="O84" s="31">
        <f t="shared" si="96"/>
        <v>-7149.6580000000022</v>
      </c>
      <c r="P84" s="31">
        <f t="shared" si="96"/>
        <v>-53.349999999998545</v>
      </c>
      <c r="Q84" s="31">
        <f t="shared" si="96"/>
        <v>10253.880000000001</v>
      </c>
      <c r="R84" s="31">
        <f t="shared" si="96"/>
        <v>-533.37999999999738</v>
      </c>
      <c r="S84" s="31">
        <f t="shared" si="96"/>
        <v>17527.806224000004</v>
      </c>
      <c r="T84" s="31">
        <f t="shared" si="96"/>
        <v>9318.6418070000036</v>
      </c>
      <c r="U84" s="31">
        <f t="shared" si="96"/>
        <v>-1146.208165</v>
      </c>
      <c r="V84" s="31">
        <f t="shared" si="96"/>
        <v>-16634.04</v>
      </c>
      <c r="W84" s="31">
        <f t="shared" si="96"/>
        <v>-20944.969999999998</v>
      </c>
      <c r="X84" s="31">
        <f t="shared" si="96"/>
        <v>-1713.5600000000049</v>
      </c>
      <c r="Y84" s="31">
        <f t="shared" si="96"/>
        <v>9886.3399999999965</v>
      </c>
      <c r="Z84" s="31">
        <f t="shared" si="96"/>
        <v>18577.430000000008</v>
      </c>
      <c r="AA84" s="31">
        <f t="shared" si="84"/>
        <v>13443.789999999979</v>
      </c>
      <c r="AB84" s="31">
        <f t="shared" si="84"/>
        <v>4390.1300000000338</v>
      </c>
      <c r="AC84" s="31"/>
      <c r="AD84" s="32"/>
      <c r="AE84" s="33">
        <f t="shared" si="92"/>
        <v>6.7088677406996089</v>
      </c>
      <c r="AF84" s="33">
        <f t="shared" si="92"/>
        <v>2.4283759704729846</v>
      </c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34">
        <f t="shared" si="75"/>
        <v>-105.20173826883091</v>
      </c>
      <c r="AV84" s="62">
        <f t="shared" si="75"/>
        <v>-3386.1761265889404</v>
      </c>
      <c r="AW84" s="57"/>
      <c r="AX84" s="57"/>
      <c r="AY84" s="50"/>
      <c r="AZ84" s="50"/>
      <c r="BA84" s="56"/>
      <c r="BB84" s="50"/>
      <c r="BC84" s="6"/>
      <c r="BD84" s="6"/>
    </row>
    <row r="85" spans="1:56" ht="11.85" customHeight="1" x14ac:dyDescent="0.5">
      <c r="A85" s="21" t="s">
        <v>25</v>
      </c>
      <c r="B85" s="22">
        <f t="shared" ref="B85:Z85" si="97">+B25-B55</f>
        <v>-860.22110062601359</v>
      </c>
      <c r="C85" s="22">
        <f t="shared" si="97"/>
        <v>-1056.6543943015117</v>
      </c>
      <c r="D85" s="22">
        <f t="shared" si="97"/>
        <v>-695.26747046694436</v>
      </c>
      <c r="E85" s="22">
        <f t="shared" si="97"/>
        <v>-1291.076075134335</v>
      </c>
      <c r="F85" s="22">
        <f t="shared" si="97"/>
        <v>-923.40335748195957</v>
      </c>
      <c r="G85" s="22">
        <f t="shared" si="97"/>
        <v>888.0001661870615</v>
      </c>
      <c r="H85" s="22">
        <f t="shared" si="97"/>
        <v>1159.6500000000001</v>
      </c>
      <c r="I85" s="22">
        <f t="shared" si="97"/>
        <v>567.5600000000004</v>
      </c>
      <c r="J85" s="22">
        <f t="shared" si="97"/>
        <v>514.98999999999978</v>
      </c>
      <c r="K85" s="22">
        <f t="shared" si="97"/>
        <v>370.48999999999978</v>
      </c>
      <c r="L85" s="22">
        <f t="shared" si="97"/>
        <v>358.02000000000044</v>
      </c>
      <c r="M85" s="22">
        <f t="shared" si="97"/>
        <v>614.86999999999989</v>
      </c>
      <c r="N85" s="22">
        <f t="shared" si="97"/>
        <v>61.229999999999563</v>
      </c>
      <c r="O85" s="22">
        <f t="shared" si="97"/>
        <v>47.239999999999782</v>
      </c>
      <c r="P85" s="22">
        <f t="shared" si="97"/>
        <v>919.44000000000051</v>
      </c>
      <c r="Q85" s="22">
        <f t="shared" si="97"/>
        <v>2111.0399999999991</v>
      </c>
      <c r="R85" s="22">
        <f t="shared" si="97"/>
        <v>-1264.5100000000002</v>
      </c>
      <c r="S85" s="22">
        <f t="shared" si="97"/>
        <v>998.30122200000005</v>
      </c>
      <c r="T85" s="22">
        <f t="shared" si="97"/>
        <v>145.36000000000058</v>
      </c>
      <c r="U85" s="22">
        <f t="shared" si="97"/>
        <v>-1456.25</v>
      </c>
      <c r="V85" s="22">
        <f t="shared" si="97"/>
        <v>-707.27000000000044</v>
      </c>
      <c r="W85" s="22">
        <f t="shared" si="97"/>
        <v>-562.77000000000044</v>
      </c>
      <c r="X85" s="22">
        <f t="shared" si="97"/>
        <v>-103.93000000000029</v>
      </c>
      <c r="Y85" s="22">
        <f t="shared" si="97"/>
        <v>295.13000000000102</v>
      </c>
      <c r="Z85" s="22">
        <f t="shared" si="97"/>
        <v>1608.6399999999994</v>
      </c>
      <c r="AA85" s="22">
        <f t="shared" si="84"/>
        <v>1892.0299999999988</v>
      </c>
      <c r="AB85" s="22">
        <f>+AB25-AB55</f>
        <v>-937.53999999999724</v>
      </c>
      <c r="AC85" s="22"/>
      <c r="AD85" s="25"/>
      <c r="AE85" s="26">
        <f t="shared" si="92"/>
        <v>22.835209870177174</v>
      </c>
      <c r="AF85" s="26">
        <f t="shared" si="92"/>
        <v>-34.201052471225246</v>
      </c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27">
        <f t="shared" si="75"/>
        <v>-159.8998597847507</v>
      </c>
      <c r="AV85" s="68">
        <f t="shared" si="75"/>
        <v>-178.94767316984442</v>
      </c>
      <c r="AW85" s="50"/>
      <c r="AX85" s="50"/>
      <c r="AY85" s="50"/>
      <c r="AZ85" s="50"/>
      <c r="BA85" s="56"/>
      <c r="BB85" s="50"/>
      <c r="BC85" s="6"/>
      <c r="BD85" s="6"/>
    </row>
    <row r="86" spans="1:56" ht="11.85" hidden="1" customHeight="1" x14ac:dyDescent="0.5">
      <c r="A86" s="37" t="s">
        <v>26</v>
      </c>
      <c r="B86" s="31">
        <f t="shared" ref="B86:Z86" si="98">+B75+B81+B83+B85</f>
        <v>-7574.116034616638</v>
      </c>
      <c r="C86" s="31">
        <f t="shared" si="98"/>
        <v>-8220.9756596630978</v>
      </c>
      <c r="D86" s="31">
        <f t="shared" si="98"/>
        <v>-8033.565391884058</v>
      </c>
      <c r="E86" s="31">
        <f t="shared" si="98"/>
        <v>-12761.191623127412</v>
      </c>
      <c r="F86" s="31">
        <f t="shared" si="98"/>
        <v>-15508.869112653461</v>
      </c>
      <c r="G86" s="31">
        <f t="shared" si="98"/>
        <v>-5496.4701860954028</v>
      </c>
      <c r="H86" s="31">
        <f t="shared" si="98"/>
        <v>10930.77</v>
      </c>
      <c r="I86" s="31">
        <f t="shared" si="98"/>
        <v>8080.5399999999991</v>
      </c>
      <c r="J86" s="31">
        <f t="shared" si="98"/>
        <v>6723.2200000000012</v>
      </c>
      <c r="K86" s="31">
        <f t="shared" si="98"/>
        <v>2893.8499999999995</v>
      </c>
      <c r="L86" s="31">
        <f t="shared" si="98"/>
        <v>3443.8500000000022</v>
      </c>
      <c r="M86" s="31">
        <f t="shared" si="98"/>
        <v>5085.3999999999987</v>
      </c>
      <c r="N86" s="31">
        <f t="shared" si="98"/>
        <v>1507.0199999999977</v>
      </c>
      <c r="O86" s="31">
        <f t="shared" si="98"/>
        <v>-7102.4180000000024</v>
      </c>
      <c r="P86" s="31">
        <f t="shared" si="98"/>
        <v>866.09000000000196</v>
      </c>
      <c r="Q86" s="31">
        <f t="shared" si="98"/>
        <v>12364.92</v>
      </c>
      <c r="R86" s="31">
        <f t="shared" si="98"/>
        <v>-1797.8899999999976</v>
      </c>
      <c r="S86" s="31">
        <f t="shared" si="98"/>
        <v>18526.107446000002</v>
      </c>
      <c r="T86" s="31">
        <f t="shared" si="98"/>
        <v>9464.0018070000042</v>
      </c>
      <c r="U86" s="31">
        <f t="shared" si="98"/>
        <v>-2602.458165</v>
      </c>
      <c r="V86" s="31">
        <f t="shared" si="98"/>
        <v>-17341.310000000001</v>
      </c>
      <c r="W86" s="31">
        <f t="shared" si="98"/>
        <v>-21507.739999999998</v>
      </c>
      <c r="X86" s="31">
        <f t="shared" si="98"/>
        <v>-1817.4900000000052</v>
      </c>
      <c r="Y86" s="31">
        <f t="shared" si="98"/>
        <v>10181.469999999998</v>
      </c>
      <c r="Z86" s="31">
        <f t="shared" si="98"/>
        <v>20186.070000000007</v>
      </c>
      <c r="AA86" s="31">
        <f t="shared" si="84"/>
        <v>15335.819999999949</v>
      </c>
      <c r="AB86" s="31">
        <f>+AB26-AB56</f>
        <v>3452.5900000000256</v>
      </c>
      <c r="AC86" s="31"/>
      <c r="AD86" s="32"/>
      <c r="AE86" s="33">
        <f t="shared" si="92"/>
        <v>8.5403976132668369</v>
      </c>
      <c r="AF86" s="33">
        <f t="shared" si="92"/>
        <v>-2.2796596844165795</v>
      </c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34">
        <f t="shared" si="75"/>
        <v>-114.54024773310299</v>
      </c>
      <c r="AV86" s="62">
        <f t="shared" si="75"/>
        <v>-1130.4360915295167</v>
      </c>
      <c r="AW86" s="57"/>
      <c r="AX86" s="57"/>
      <c r="AY86" s="57"/>
      <c r="AZ86" s="57"/>
      <c r="BA86" s="56"/>
      <c r="BB86" s="57"/>
      <c r="BC86" s="6"/>
      <c r="BD86" s="6"/>
    </row>
    <row r="87" spans="1:56" ht="11.85" customHeight="1" x14ac:dyDescent="0.5">
      <c r="A87" s="21" t="s">
        <v>27</v>
      </c>
      <c r="B87" s="22">
        <f t="shared" ref="B87:Z87" si="99">+B27-B57</f>
        <v>-432.55895968303366</v>
      </c>
      <c r="C87" s="22">
        <f t="shared" si="99"/>
        <v>-610.29003651976655</v>
      </c>
      <c r="D87" s="22">
        <f t="shared" si="99"/>
        <v>-882.87304117366784</v>
      </c>
      <c r="E87" s="22">
        <f t="shared" si="99"/>
        <v>-1231.4529167656501</v>
      </c>
      <c r="F87" s="22">
        <f t="shared" si="99"/>
        <v>-797.38670678078597</v>
      </c>
      <c r="G87" s="22">
        <f t="shared" si="99"/>
        <v>649.96482510883834</v>
      </c>
      <c r="H87" s="22">
        <f t="shared" si="99"/>
        <v>1124.8400000000001</v>
      </c>
      <c r="I87" s="22">
        <f t="shared" si="99"/>
        <v>468.25</v>
      </c>
      <c r="J87" s="22">
        <f t="shared" si="99"/>
        <v>720.64000000000033</v>
      </c>
      <c r="K87" s="22">
        <f t="shared" si="99"/>
        <v>636.61000000000058</v>
      </c>
      <c r="L87" s="22">
        <f t="shared" si="99"/>
        <v>472.13999999999942</v>
      </c>
      <c r="M87" s="22">
        <f t="shared" si="99"/>
        <v>-79.389999999999418</v>
      </c>
      <c r="N87" s="22">
        <f t="shared" si="99"/>
        <v>958.85999999999876</v>
      </c>
      <c r="O87" s="22">
        <f t="shared" si="99"/>
        <v>-150.0059999999994</v>
      </c>
      <c r="P87" s="22">
        <f t="shared" si="99"/>
        <v>82</v>
      </c>
      <c r="Q87" s="22">
        <f t="shared" si="99"/>
        <v>1541.1499999999996</v>
      </c>
      <c r="R87" s="22">
        <f t="shared" si="99"/>
        <v>349.80999999999949</v>
      </c>
      <c r="S87" s="22">
        <f t="shared" si="99"/>
        <v>196.68518700000095</v>
      </c>
      <c r="T87" s="22">
        <f t="shared" si="99"/>
        <v>907.03000000000065</v>
      </c>
      <c r="U87" s="22">
        <f t="shared" si="99"/>
        <v>-3598.1100000000006</v>
      </c>
      <c r="V87" s="22">
        <f t="shared" si="99"/>
        <v>-2689.1500000000015</v>
      </c>
      <c r="W87" s="22">
        <f t="shared" si="99"/>
        <v>-409.86999999999898</v>
      </c>
      <c r="X87" s="22">
        <f t="shared" si="99"/>
        <v>1530.8600000000006</v>
      </c>
      <c r="Y87" s="22">
        <f t="shared" si="99"/>
        <v>1475.1400000000012</v>
      </c>
      <c r="Z87" s="22">
        <f t="shared" si="99"/>
        <v>1003.4300000000003</v>
      </c>
      <c r="AA87" s="22">
        <f t="shared" si="84"/>
        <v>-219.9900000000016</v>
      </c>
      <c r="AB87" s="22">
        <f t="shared" si="84"/>
        <v>1303.3299999999981</v>
      </c>
      <c r="AC87" s="22"/>
      <c r="AD87" s="25"/>
      <c r="AE87" s="26">
        <f t="shared" si="92"/>
        <v>41.088289320597802</v>
      </c>
      <c r="AF87" s="26">
        <f t="shared" si="92"/>
        <v>44.664501850354668</v>
      </c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27">
        <f t="shared" si="75"/>
        <v>-77.302014729260648</v>
      </c>
      <c r="AV87" s="69">
        <f t="shared" si="75"/>
        <v>-43.773709442268306</v>
      </c>
      <c r="AW87" s="50"/>
      <c r="AX87" s="50"/>
      <c r="AY87" s="50"/>
      <c r="AZ87" s="50"/>
      <c r="BA87" s="56"/>
      <c r="BB87" s="50"/>
      <c r="BC87" s="6"/>
      <c r="BD87" s="6"/>
    </row>
    <row r="88" spans="1:56" ht="11.85" customHeight="1" x14ac:dyDescent="0.5">
      <c r="A88" s="35" t="s">
        <v>28</v>
      </c>
      <c r="B88" s="31">
        <f t="shared" ref="B88:Y88" si="100">+B83+B85+B87</f>
        <v>-1939.3677266436816</v>
      </c>
      <c r="C88" s="31">
        <f t="shared" si="100"/>
        <v>-1985.7851284971612</v>
      </c>
      <c r="D88" s="31">
        <f t="shared" si="100"/>
        <v>-2196.5015579182786</v>
      </c>
      <c r="E88" s="31">
        <f t="shared" si="100"/>
        <v>-3768.449797973205</v>
      </c>
      <c r="F88" s="31">
        <f t="shared" si="100"/>
        <v>-3019.0016315457233</v>
      </c>
      <c r="G88" s="31">
        <f t="shared" si="100"/>
        <v>2100.9815964018212</v>
      </c>
      <c r="H88" s="31">
        <f t="shared" si="100"/>
        <v>3299.04</v>
      </c>
      <c r="I88" s="31">
        <f t="shared" si="100"/>
        <v>2081.6400000000003</v>
      </c>
      <c r="J88" s="31">
        <f t="shared" si="100"/>
        <v>1552.6500000000005</v>
      </c>
      <c r="K88" s="31">
        <f t="shared" si="100"/>
        <v>1381.9399999999996</v>
      </c>
      <c r="L88" s="31">
        <f t="shared" si="100"/>
        <v>1345.9300000000003</v>
      </c>
      <c r="M88" s="31">
        <f t="shared" si="100"/>
        <v>966.98000000000047</v>
      </c>
      <c r="N88" s="31">
        <f t="shared" si="100"/>
        <v>1637.659999999998</v>
      </c>
      <c r="O88" s="31">
        <f t="shared" si="100"/>
        <v>-288.3760000000002</v>
      </c>
      <c r="P88" s="31">
        <f t="shared" si="100"/>
        <v>1633.5400000000009</v>
      </c>
      <c r="Q88" s="31">
        <f t="shared" si="100"/>
        <v>5465.9399999999987</v>
      </c>
      <c r="R88" s="31">
        <f t="shared" si="100"/>
        <v>-1473.1800000000003</v>
      </c>
      <c r="S88" s="31">
        <f t="shared" si="100"/>
        <v>2956.6359040000025</v>
      </c>
      <c r="T88" s="31">
        <f t="shared" si="100"/>
        <v>3044.7700000000004</v>
      </c>
      <c r="U88" s="31">
        <f t="shared" si="100"/>
        <v>-6245.3600000000006</v>
      </c>
      <c r="V88" s="31">
        <f t="shared" si="100"/>
        <v>-6239.6000000000022</v>
      </c>
      <c r="W88" s="31">
        <f t="shared" si="100"/>
        <v>-2743.9699999999975</v>
      </c>
      <c r="X88" s="31">
        <f t="shared" si="100"/>
        <v>1499.8499999999985</v>
      </c>
      <c r="Y88" s="31">
        <f t="shared" si="100"/>
        <v>3871.2700000000023</v>
      </c>
      <c r="Z88" s="31">
        <f>+Z28-Z58</f>
        <v>2864.0100000000093</v>
      </c>
      <c r="AA88" s="31">
        <f t="shared" si="84"/>
        <v>1876.0300000000061</v>
      </c>
      <c r="AB88" s="31">
        <f t="shared" si="84"/>
        <v>200.40999999999622</v>
      </c>
      <c r="AC88" s="31"/>
      <c r="AD88" s="32"/>
      <c r="AE88" s="33">
        <f t="shared" si="92"/>
        <v>2.3934296325437199</v>
      </c>
      <c r="AF88" s="33">
        <f t="shared" si="92"/>
        <v>10.611240178870073</v>
      </c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4"/>
      <c r="AS88" s="4"/>
      <c r="AT88" s="4"/>
      <c r="AU88" s="34">
        <f t="shared" si="75"/>
        <v>-126.95199727768691</v>
      </c>
      <c r="AV88" s="67">
        <f t="shared" si="75"/>
        <v>-300.6975321413542</v>
      </c>
      <c r="AW88" s="57"/>
      <c r="AX88" s="57"/>
      <c r="AY88" s="57"/>
      <c r="AZ88" s="57"/>
      <c r="BA88" s="56"/>
      <c r="BB88" s="57"/>
      <c r="BC88" s="6"/>
      <c r="BD88" s="6"/>
    </row>
    <row r="89" spans="1:56" ht="14.25" customHeight="1" x14ac:dyDescent="0.5">
      <c r="A89" s="35" t="s">
        <v>29</v>
      </c>
      <c r="B89" s="31">
        <f t="shared" ref="B89:Y89" si="101">+B88+B81</f>
        <v>-4085.8335054406011</v>
      </c>
      <c r="C89" s="31">
        <f t="shared" si="101"/>
        <v>-3340.9580481548564</v>
      </c>
      <c r="D89" s="31">
        <f t="shared" si="101"/>
        <v>-4231.7892251711346</v>
      </c>
      <c r="E89" s="31">
        <f t="shared" si="101"/>
        <v>-7130.8609601616254</v>
      </c>
      <c r="F89" s="31">
        <f t="shared" si="101"/>
        <v>-7025.5685718130117</v>
      </c>
      <c r="G89" s="31">
        <f t="shared" si="101"/>
        <v>1700.8490348904502</v>
      </c>
      <c r="H89" s="31">
        <f t="shared" si="101"/>
        <v>6575.3899999999994</v>
      </c>
      <c r="I89" s="31">
        <f t="shared" si="101"/>
        <v>4719.4399999999996</v>
      </c>
      <c r="J89" s="31">
        <f t="shared" si="101"/>
        <v>3579.3900000000012</v>
      </c>
      <c r="K89" s="31">
        <f t="shared" si="101"/>
        <v>2348.8499999999985</v>
      </c>
      <c r="L89" s="31">
        <f t="shared" si="101"/>
        <v>2210.6600000000008</v>
      </c>
      <c r="M89" s="40">
        <f t="shared" si="101"/>
        <v>1939.9300000000003</v>
      </c>
      <c r="N89" s="40">
        <f t="shared" si="101"/>
        <v>2007.1099999999969</v>
      </c>
      <c r="O89" s="40">
        <f t="shared" si="101"/>
        <v>461.02199999999903</v>
      </c>
      <c r="P89" s="40">
        <f t="shared" si="101"/>
        <v>3189.7000000000025</v>
      </c>
      <c r="Q89" s="40">
        <f t="shared" si="101"/>
        <v>9030.2699999999986</v>
      </c>
      <c r="R89" s="40">
        <f t="shared" si="101"/>
        <v>-2021.3700000000008</v>
      </c>
      <c r="S89" s="40">
        <f t="shared" si="101"/>
        <v>7791.1308460000037</v>
      </c>
      <c r="T89" s="40">
        <f t="shared" si="101"/>
        <v>5447.010000000002</v>
      </c>
      <c r="U89" s="40">
        <f t="shared" si="101"/>
        <v>-6580.4667850000005</v>
      </c>
      <c r="V89" s="40">
        <f t="shared" si="101"/>
        <v>-8532.2800000000025</v>
      </c>
      <c r="W89" s="40">
        <f t="shared" si="101"/>
        <v>-4230.1799999999967</v>
      </c>
      <c r="X89" s="40">
        <f t="shared" si="101"/>
        <v>-273.26000000000204</v>
      </c>
      <c r="Y89" s="40">
        <f t="shared" si="101"/>
        <v>8138.100000000004</v>
      </c>
      <c r="Z89" s="40">
        <f>+Z29-Z59</f>
        <v>8571.1800000000076</v>
      </c>
      <c r="AA89" s="40">
        <f t="shared" ref="AA89:AB90" si="102">+AA29-AA59</f>
        <v>7563.0900000000111</v>
      </c>
      <c r="AB89" s="40">
        <f t="shared" si="102"/>
        <v>62.489999999990687</v>
      </c>
      <c r="AC89" s="40"/>
      <c r="AD89" s="32"/>
      <c r="AE89" s="33">
        <f t="shared" si="92"/>
        <v>-18.230685520931921</v>
      </c>
      <c r="AF89" s="33">
        <f t="shared" si="92"/>
        <v>26.663943820194525</v>
      </c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4"/>
      <c r="AS89" s="4"/>
      <c r="AT89" s="4"/>
      <c r="AU89" s="34">
        <f t="shared" si="75"/>
        <v>-122.38438053347242</v>
      </c>
      <c r="AV89" s="67">
        <f t="shared" si="75"/>
        <v>-485.4381358187764</v>
      </c>
      <c r="AW89" s="57"/>
      <c r="AX89" s="57"/>
      <c r="AY89" s="57"/>
      <c r="AZ89" s="57"/>
      <c r="BA89" s="56"/>
      <c r="BB89" s="57"/>
      <c r="BC89" s="6"/>
      <c r="BD89" s="6"/>
    </row>
    <row r="90" spans="1:56" ht="18" customHeight="1" x14ac:dyDescent="0.5">
      <c r="A90" s="41" t="s">
        <v>30</v>
      </c>
      <c r="B90" s="42">
        <f t="shared" ref="B90:Y90" si="103">+B75+B81+B88</f>
        <v>-8006.6749942996712</v>
      </c>
      <c r="C90" s="42">
        <f t="shared" si="103"/>
        <v>-8831.2656961828652</v>
      </c>
      <c r="D90" s="42">
        <f t="shared" si="103"/>
        <v>-8916.438433057725</v>
      </c>
      <c r="E90" s="42">
        <f t="shared" si="103"/>
        <v>-13992.644539893063</v>
      </c>
      <c r="F90" s="42">
        <f t="shared" si="103"/>
        <v>-16306.255819434249</v>
      </c>
      <c r="G90" s="42">
        <f t="shared" si="103"/>
        <v>-4846.5053609865645</v>
      </c>
      <c r="H90" s="42">
        <f t="shared" si="103"/>
        <v>12055.61</v>
      </c>
      <c r="I90" s="42">
        <f t="shared" si="103"/>
        <v>8548.7899999999991</v>
      </c>
      <c r="J90" s="42">
        <f t="shared" si="103"/>
        <v>7443.8600000000015</v>
      </c>
      <c r="K90" s="42">
        <f t="shared" si="103"/>
        <v>3530.46</v>
      </c>
      <c r="L90" s="42">
        <f t="shared" si="103"/>
        <v>3915.9900000000016</v>
      </c>
      <c r="M90" s="42">
        <f t="shared" si="103"/>
        <v>5006.0099999999993</v>
      </c>
      <c r="N90" s="42">
        <f t="shared" si="103"/>
        <v>2465.8799999999965</v>
      </c>
      <c r="O90" s="42">
        <f t="shared" si="103"/>
        <v>-7252.4240000000018</v>
      </c>
      <c r="P90" s="42">
        <f t="shared" si="103"/>
        <v>948.09000000000196</v>
      </c>
      <c r="Q90" s="42">
        <f t="shared" si="103"/>
        <v>13906.07</v>
      </c>
      <c r="R90" s="42">
        <f t="shared" si="103"/>
        <v>-1448.0799999999981</v>
      </c>
      <c r="S90" s="42">
        <f t="shared" si="103"/>
        <v>18722.792633000005</v>
      </c>
      <c r="T90" s="42">
        <f t="shared" si="103"/>
        <v>10371.031807000005</v>
      </c>
      <c r="U90" s="42">
        <f t="shared" si="103"/>
        <v>-6200.5681650000006</v>
      </c>
      <c r="V90" s="42">
        <f t="shared" si="103"/>
        <v>-20030.46</v>
      </c>
      <c r="W90" s="42">
        <f t="shared" si="103"/>
        <v>-21917.609999999997</v>
      </c>
      <c r="X90" s="42">
        <f t="shared" si="103"/>
        <v>-286.63000000000466</v>
      </c>
      <c r="Y90" s="42">
        <f t="shared" si="103"/>
        <v>11656.609999999999</v>
      </c>
      <c r="Z90" s="42">
        <f>+Z30-Z60</f>
        <v>21189.5</v>
      </c>
      <c r="AA90" s="42">
        <f t="shared" si="102"/>
        <v>15115.829999999958</v>
      </c>
      <c r="AB90" s="42">
        <f t="shared" si="102"/>
        <v>4755.9200000000419</v>
      </c>
      <c r="AC90" s="42"/>
      <c r="AD90" s="43"/>
      <c r="AE90" s="44">
        <f t="shared" si="92"/>
        <v>10.29879072736508</v>
      </c>
      <c r="AF90" s="44">
        <f t="shared" si="92"/>
        <v>0.9644454125264712</v>
      </c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50"/>
      <c r="AS90" s="50"/>
      <c r="AT90" s="4"/>
      <c r="AU90" s="47">
        <f t="shared" si="75"/>
        <v>-110.41329433837164</v>
      </c>
      <c r="AV90" s="70">
        <f t="shared" si="75"/>
        <v>-1392.9391078531592</v>
      </c>
      <c r="AW90" s="57"/>
      <c r="AX90" s="57"/>
      <c r="AY90" s="57"/>
      <c r="AZ90" s="57"/>
      <c r="BA90" s="57"/>
      <c r="BB90" s="57"/>
      <c r="BC90" s="6"/>
      <c r="BD90" s="6"/>
    </row>
    <row r="91" spans="1:56" ht="15.75" customHeight="1" x14ac:dyDescent="0.5">
      <c r="A91" s="71" t="s">
        <v>33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6"/>
      <c r="Y91" s="6"/>
      <c r="Z91" s="6"/>
      <c r="AA91" s="6"/>
      <c r="AB91" s="6"/>
      <c r="AC91" s="6"/>
      <c r="AD91" s="6"/>
      <c r="AE91" s="6"/>
      <c r="AF91" s="6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6"/>
      <c r="AV91" s="6"/>
      <c r="AW91" s="6"/>
      <c r="AX91" s="72"/>
      <c r="AY91" s="6"/>
      <c r="AZ91" s="6"/>
      <c r="BA91" s="6"/>
      <c r="BB91" s="6"/>
      <c r="BC91" s="6"/>
      <c r="BD91" s="6"/>
    </row>
    <row r="92" spans="1:56" ht="20.100000000000001" customHeight="1" x14ac:dyDescent="0.45"/>
    <row r="93" spans="1:56" x14ac:dyDescent="0.45"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</row>
    <row r="94" spans="1:56" x14ac:dyDescent="0.45"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</row>
  </sheetData>
  <mergeCells count="11">
    <mergeCell ref="Z32:AC32"/>
    <mergeCell ref="BC32:BF32"/>
    <mergeCell ref="A61:AC61"/>
    <mergeCell ref="AG61:AY61"/>
    <mergeCell ref="Z62:AC62"/>
    <mergeCell ref="A1:AC1"/>
    <mergeCell ref="AG1:BF1"/>
    <mergeCell ref="Z2:AC2"/>
    <mergeCell ref="BC2:BF2"/>
    <mergeCell ref="A31:AC31"/>
    <mergeCell ref="AG31:BF31"/>
  </mergeCells>
  <printOptions horizontalCentered="1"/>
  <pageMargins left="0.37" right="0.25" top="0.17" bottom="0.15" header="0.12" footer="0.24"/>
  <pageSetup paperSize="9" scale="94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2019-08-21T07:26:03Z</dcterms:created>
  <dcterms:modified xsi:type="dcterms:W3CDTF">2019-08-21T07:26:30Z</dcterms:modified>
</cp:coreProperties>
</file>