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2-2563\New folder\"/>
    </mc:Choice>
  </mc:AlternateContent>
  <bookViews>
    <workbookView xWindow="0" yWindow="0" windowWidth="17055" windowHeight="6960"/>
  </bookViews>
  <sheets>
    <sheet name="stata2" sheetId="1" r:id="rId1"/>
  </sheets>
  <definedNames>
    <definedName name="_xlnm.Print_Area" localSheetId="0">stata2!$A$1:$O$92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F87" i="1"/>
  <c r="E87" i="1"/>
  <c r="D87" i="1"/>
  <c r="C87" i="1"/>
  <c r="B87" i="1"/>
  <c r="G85" i="1"/>
  <c r="F85" i="1"/>
  <c r="E85" i="1"/>
  <c r="D85" i="1"/>
  <c r="C85" i="1"/>
  <c r="B85" i="1"/>
  <c r="G83" i="1"/>
  <c r="F83" i="1"/>
  <c r="E83" i="1"/>
  <c r="D83" i="1"/>
  <c r="C83" i="1"/>
  <c r="B83" i="1"/>
  <c r="B88" i="1" s="1"/>
  <c r="G81" i="1"/>
  <c r="C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D81" i="1" s="1"/>
  <c r="C76" i="1"/>
  <c r="B76" i="1"/>
  <c r="B81" i="1" s="1"/>
  <c r="D74" i="1"/>
  <c r="G73" i="1"/>
  <c r="F73" i="1"/>
  <c r="E73" i="1"/>
  <c r="D73" i="1"/>
  <c r="C73" i="1"/>
  <c r="B73" i="1"/>
  <c r="G72" i="1"/>
  <c r="G71" i="1"/>
  <c r="F71" i="1"/>
  <c r="E71" i="1"/>
  <c r="D71" i="1"/>
  <c r="C71" i="1"/>
  <c r="B71" i="1"/>
  <c r="G70" i="1"/>
  <c r="G69" i="1"/>
  <c r="F69" i="1"/>
  <c r="E69" i="1"/>
  <c r="D69" i="1"/>
  <c r="C69" i="1"/>
  <c r="B69" i="1"/>
  <c r="D68" i="1"/>
  <c r="D70" i="1" s="1"/>
  <c r="G67" i="1"/>
  <c r="F67" i="1"/>
  <c r="E67" i="1"/>
  <c r="D67" i="1"/>
  <c r="C67" i="1"/>
  <c r="B67" i="1"/>
  <c r="G66" i="1"/>
  <c r="H65" i="1"/>
  <c r="G65" i="1"/>
  <c r="F65" i="1"/>
  <c r="E65" i="1"/>
  <c r="D65" i="1"/>
  <c r="C65" i="1"/>
  <c r="B65" i="1"/>
  <c r="B68" i="1" s="1"/>
  <c r="B70" i="1" s="1"/>
  <c r="H64" i="1"/>
  <c r="G64" i="1"/>
  <c r="F64" i="1"/>
  <c r="E64" i="1"/>
  <c r="D64" i="1"/>
  <c r="C64" i="1"/>
  <c r="C68" i="1" s="1"/>
  <c r="B64" i="1"/>
  <c r="L60" i="1"/>
  <c r="G60" i="1"/>
  <c r="N60" i="1" s="1"/>
  <c r="F60" i="1"/>
  <c r="M60" i="1" s="1"/>
  <c r="E60" i="1"/>
  <c r="D60" i="1"/>
  <c r="C60" i="1"/>
  <c r="J60" i="1" s="1"/>
  <c r="B60" i="1"/>
  <c r="G59" i="1"/>
  <c r="N59" i="1" s="1"/>
  <c r="F59" i="1"/>
  <c r="B59" i="1"/>
  <c r="N58" i="1"/>
  <c r="J58" i="1"/>
  <c r="G58" i="1"/>
  <c r="F58" i="1"/>
  <c r="E58" i="1"/>
  <c r="E59" i="1" s="1"/>
  <c r="L59" i="1" s="1"/>
  <c r="D58" i="1"/>
  <c r="D59" i="1" s="1"/>
  <c r="C58" i="1"/>
  <c r="B58" i="1"/>
  <c r="N57" i="1"/>
  <c r="M57" i="1"/>
  <c r="L57" i="1"/>
  <c r="K57" i="1"/>
  <c r="J57" i="1"/>
  <c r="N55" i="1"/>
  <c r="M55" i="1"/>
  <c r="L55" i="1"/>
  <c r="K55" i="1"/>
  <c r="J55" i="1"/>
  <c r="N53" i="1"/>
  <c r="M53" i="1"/>
  <c r="L53" i="1"/>
  <c r="K53" i="1"/>
  <c r="J53" i="1"/>
  <c r="K51" i="1"/>
  <c r="G51" i="1"/>
  <c r="N51" i="1" s="1"/>
  <c r="F51" i="1"/>
  <c r="E51" i="1"/>
  <c r="L51" i="1" s="1"/>
  <c r="D51" i="1"/>
  <c r="C51" i="1"/>
  <c r="J51" i="1" s="1"/>
  <c r="B51" i="1"/>
  <c r="N50" i="1"/>
  <c r="M50" i="1"/>
  <c r="L50" i="1"/>
  <c r="K50" i="1"/>
  <c r="J50" i="1"/>
  <c r="N48" i="1"/>
  <c r="M48" i="1"/>
  <c r="L48" i="1"/>
  <c r="K48" i="1"/>
  <c r="J48" i="1"/>
  <c r="G47" i="1"/>
  <c r="G49" i="1" s="1"/>
  <c r="N46" i="1"/>
  <c r="M46" i="1"/>
  <c r="L46" i="1"/>
  <c r="K46" i="1"/>
  <c r="J46" i="1"/>
  <c r="G45" i="1"/>
  <c r="E45" i="1"/>
  <c r="E54" i="1" s="1"/>
  <c r="C45" i="1"/>
  <c r="G44" i="1"/>
  <c r="N44" i="1" s="1"/>
  <c r="F44" i="1"/>
  <c r="M44" i="1" s="1"/>
  <c r="E44" i="1"/>
  <c r="D44" i="1"/>
  <c r="K44" i="1" s="1"/>
  <c r="C44" i="1"/>
  <c r="B44" i="1"/>
  <c r="J44" i="1" s="1"/>
  <c r="N43" i="1"/>
  <c r="M43" i="1"/>
  <c r="L43" i="1"/>
  <c r="K43" i="1"/>
  <c r="J43" i="1"/>
  <c r="C42" i="1"/>
  <c r="N41" i="1"/>
  <c r="M41" i="1"/>
  <c r="L41" i="1"/>
  <c r="K41" i="1"/>
  <c r="J41" i="1"/>
  <c r="D40" i="1"/>
  <c r="K40" i="1" s="1"/>
  <c r="N39" i="1"/>
  <c r="M39" i="1"/>
  <c r="L39" i="1"/>
  <c r="K39" i="1"/>
  <c r="J39" i="1"/>
  <c r="L38" i="1"/>
  <c r="G38" i="1"/>
  <c r="F38" i="1"/>
  <c r="F42" i="1" s="1"/>
  <c r="E38" i="1"/>
  <c r="E42" i="1" s="1"/>
  <c r="L42" i="1" s="1"/>
  <c r="D38" i="1"/>
  <c r="D42" i="1" s="1"/>
  <c r="C38" i="1"/>
  <c r="C40" i="1" s="1"/>
  <c r="B38" i="1"/>
  <c r="B45" i="1" s="1"/>
  <c r="B47" i="1" s="1"/>
  <c r="B49" i="1" s="1"/>
  <c r="N37" i="1"/>
  <c r="M37" i="1"/>
  <c r="L37" i="1"/>
  <c r="K37" i="1"/>
  <c r="J37" i="1"/>
  <c r="L36" i="1"/>
  <c r="H36" i="1"/>
  <c r="O36" i="1" s="1"/>
  <c r="G36" i="1"/>
  <c r="F36" i="1"/>
  <c r="M36" i="1" s="1"/>
  <c r="E36" i="1"/>
  <c r="D36" i="1"/>
  <c r="K36" i="1" s="1"/>
  <c r="C36" i="1"/>
  <c r="B36" i="1"/>
  <c r="B66" i="1" s="1"/>
  <c r="O35" i="1"/>
  <c r="N35" i="1"/>
  <c r="M35" i="1"/>
  <c r="L35" i="1"/>
  <c r="K35" i="1"/>
  <c r="J35" i="1"/>
  <c r="O34" i="1"/>
  <c r="N34" i="1"/>
  <c r="M34" i="1"/>
  <c r="L34" i="1"/>
  <c r="K34" i="1"/>
  <c r="J34" i="1"/>
  <c r="E29" i="1"/>
  <c r="B29" i="1"/>
  <c r="M28" i="1"/>
  <c r="J28" i="1"/>
  <c r="G28" i="1"/>
  <c r="F28" i="1"/>
  <c r="E28" i="1"/>
  <c r="D28" i="1"/>
  <c r="D88" i="1" s="1"/>
  <c r="C28" i="1"/>
  <c r="B28" i="1"/>
  <c r="N27" i="1"/>
  <c r="M27" i="1"/>
  <c r="L27" i="1"/>
  <c r="K27" i="1"/>
  <c r="J27" i="1"/>
  <c r="N25" i="1"/>
  <c r="M25" i="1"/>
  <c r="L25" i="1"/>
  <c r="K25" i="1"/>
  <c r="J25" i="1"/>
  <c r="N23" i="1"/>
  <c r="M23" i="1"/>
  <c r="L23" i="1"/>
  <c r="K23" i="1"/>
  <c r="J23" i="1"/>
  <c r="L21" i="1"/>
  <c r="G21" i="1"/>
  <c r="N21" i="1" s="1"/>
  <c r="F21" i="1"/>
  <c r="F81" i="1" s="1"/>
  <c r="E21" i="1"/>
  <c r="E81" i="1" s="1"/>
  <c r="D21" i="1"/>
  <c r="C21" i="1"/>
  <c r="J21" i="1" s="1"/>
  <c r="B21" i="1"/>
  <c r="N20" i="1"/>
  <c r="M20" i="1"/>
  <c r="L20" i="1"/>
  <c r="K20" i="1"/>
  <c r="J20" i="1"/>
  <c r="N18" i="1"/>
  <c r="M18" i="1"/>
  <c r="L18" i="1"/>
  <c r="K18" i="1"/>
  <c r="J18" i="1"/>
  <c r="N16" i="1"/>
  <c r="M16" i="1"/>
  <c r="L16" i="1"/>
  <c r="K16" i="1"/>
  <c r="J16" i="1"/>
  <c r="C15" i="1"/>
  <c r="C22" i="1" s="1"/>
  <c r="K14" i="1"/>
  <c r="G14" i="1"/>
  <c r="F14" i="1"/>
  <c r="F74" i="1" s="1"/>
  <c r="E14" i="1"/>
  <c r="E74" i="1" s="1"/>
  <c r="D14" i="1"/>
  <c r="C14" i="1"/>
  <c r="B14" i="1"/>
  <c r="B74" i="1" s="1"/>
  <c r="N13" i="1"/>
  <c r="M13" i="1"/>
  <c r="L13" i="1"/>
  <c r="K13" i="1"/>
  <c r="J13" i="1"/>
  <c r="E12" i="1"/>
  <c r="L12" i="1" s="1"/>
  <c r="N11" i="1"/>
  <c r="M11" i="1"/>
  <c r="L11" i="1"/>
  <c r="K11" i="1"/>
  <c r="J11" i="1"/>
  <c r="N9" i="1"/>
  <c r="M9" i="1"/>
  <c r="L9" i="1"/>
  <c r="K9" i="1"/>
  <c r="J9" i="1"/>
  <c r="L8" i="1"/>
  <c r="G8" i="1"/>
  <c r="G68" i="1" s="1"/>
  <c r="F8" i="1"/>
  <c r="F68" i="1" s="1"/>
  <c r="E8" i="1"/>
  <c r="E15" i="1" s="1"/>
  <c r="E30" i="1" s="1"/>
  <c r="D8" i="1"/>
  <c r="D12" i="1" s="1"/>
  <c r="C8" i="1"/>
  <c r="C12" i="1" s="1"/>
  <c r="B8" i="1"/>
  <c r="B15" i="1" s="1"/>
  <c r="N7" i="1"/>
  <c r="M7" i="1"/>
  <c r="L7" i="1"/>
  <c r="K7" i="1"/>
  <c r="J7" i="1"/>
  <c r="M6" i="1"/>
  <c r="H6" i="1"/>
  <c r="H66" i="1" s="1"/>
  <c r="G6" i="1"/>
  <c r="N6" i="1" s="1"/>
  <c r="F6" i="1"/>
  <c r="F66" i="1" s="1"/>
  <c r="E6" i="1"/>
  <c r="E66" i="1" s="1"/>
  <c r="D6" i="1"/>
  <c r="D66" i="1" s="1"/>
  <c r="C6" i="1"/>
  <c r="C66" i="1" s="1"/>
  <c r="B6" i="1"/>
  <c r="O5" i="1"/>
  <c r="N5" i="1"/>
  <c r="M5" i="1"/>
  <c r="L5" i="1"/>
  <c r="K5" i="1"/>
  <c r="J5" i="1"/>
  <c r="O4" i="1"/>
  <c r="N4" i="1"/>
  <c r="M4" i="1"/>
  <c r="L4" i="1"/>
  <c r="K4" i="1"/>
  <c r="J4" i="1"/>
  <c r="K12" i="1" l="1"/>
  <c r="D72" i="1"/>
  <c r="E90" i="1"/>
  <c r="N42" i="1"/>
  <c r="M42" i="1"/>
  <c r="M59" i="1"/>
  <c r="B89" i="1"/>
  <c r="B26" i="1"/>
  <c r="B24" i="1"/>
  <c r="B22" i="1"/>
  <c r="J22" i="1" s="1"/>
  <c r="B75" i="1"/>
  <c r="B30" i="1"/>
  <c r="B17" i="1"/>
  <c r="F10" i="1"/>
  <c r="B54" i="1"/>
  <c r="C75" i="1"/>
  <c r="J6" i="1"/>
  <c r="C72" i="1"/>
  <c r="M8" i="1"/>
  <c r="C10" i="1"/>
  <c r="F12" i="1"/>
  <c r="L14" i="1"/>
  <c r="D15" i="1"/>
  <c r="L15" i="1"/>
  <c r="M21" i="1"/>
  <c r="E22" i="1"/>
  <c r="C26" i="1"/>
  <c r="J26" i="1" s="1"/>
  <c r="L28" i="1"/>
  <c r="K28" i="1"/>
  <c r="D29" i="1"/>
  <c r="C30" i="1"/>
  <c r="J30" i="1" s="1"/>
  <c r="J36" i="1"/>
  <c r="N36" i="1"/>
  <c r="N38" i="1"/>
  <c r="E40" i="1"/>
  <c r="L40" i="1" s="1"/>
  <c r="G56" i="1"/>
  <c r="G54" i="1"/>
  <c r="G52" i="1"/>
  <c r="E47" i="1"/>
  <c r="M51" i="1"/>
  <c r="E52" i="1"/>
  <c r="B56" i="1"/>
  <c r="K58" i="1"/>
  <c r="C59" i="1"/>
  <c r="J59" i="1" s="1"/>
  <c r="E68" i="1"/>
  <c r="E88" i="1"/>
  <c r="K6" i="1"/>
  <c r="O6" i="1"/>
  <c r="J8" i="1"/>
  <c r="N8" i="1"/>
  <c r="D10" i="1"/>
  <c r="K10" i="1" s="1"/>
  <c r="B12" i="1"/>
  <c r="M14" i="1"/>
  <c r="F15" i="1"/>
  <c r="C17" i="1"/>
  <c r="E24" i="1"/>
  <c r="E89" i="1"/>
  <c r="L29" i="1"/>
  <c r="K42" i="1"/>
  <c r="J38" i="1"/>
  <c r="F40" i="1"/>
  <c r="C56" i="1"/>
  <c r="J56" i="1" s="1"/>
  <c r="C54" i="1"/>
  <c r="J54" i="1" s="1"/>
  <c r="C52" i="1"/>
  <c r="J45" i="1"/>
  <c r="M58" i="1"/>
  <c r="L58" i="1"/>
  <c r="K60" i="1"/>
  <c r="E72" i="1"/>
  <c r="C88" i="1"/>
  <c r="C89" i="1" s="1"/>
  <c r="F88" i="1"/>
  <c r="B10" i="1"/>
  <c r="J15" i="1"/>
  <c r="C24" i="1"/>
  <c r="J24" i="1" s="1"/>
  <c r="F45" i="1"/>
  <c r="N45" i="1" s="1"/>
  <c r="M38" i="1"/>
  <c r="L45" i="1"/>
  <c r="L6" i="1"/>
  <c r="E75" i="1"/>
  <c r="E82" i="1" s="1"/>
  <c r="E17" i="1"/>
  <c r="K8" i="1"/>
  <c r="E10" i="1"/>
  <c r="C74" i="1"/>
  <c r="J14" i="1"/>
  <c r="G74" i="1"/>
  <c r="N14" i="1"/>
  <c r="G15" i="1"/>
  <c r="K21" i="1"/>
  <c r="E26" i="1"/>
  <c r="C29" i="1"/>
  <c r="J29" i="1" s="1"/>
  <c r="G88" i="1"/>
  <c r="G29" i="1"/>
  <c r="N28" i="1"/>
  <c r="F29" i="1"/>
  <c r="K38" i="1"/>
  <c r="B40" i="1"/>
  <c r="J40" i="1" s="1"/>
  <c r="B42" i="1"/>
  <c r="J42" i="1" s="1"/>
  <c r="L44" i="1"/>
  <c r="D45" i="1"/>
  <c r="C47" i="1"/>
  <c r="B52" i="1"/>
  <c r="E56" i="1"/>
  <c r="C70" i="1"/>
  <c r="B84" i="1" l="1"/>
  <c r="B86" i="1"/>
  <c r="B82" i="1"/>
  <c r="B90" i="1"/>
  <c r="E86" i="1"/>
  <c r="F26" i="1"/>
  <c r="F24" i="1"/>
  <c r="F22" i="1"/>
  <c r="M22" i="1" s="1"/>
  <c r="F30" i="1"/>
  <c r="F75" i="1"/>
  <c r="F82" i="1" s="1"/>
  <c r="M15" i="1"/>
  <c r="F17" i="1"/>
  <c r="J10" i="1"/>
  <c r="K59" i="1"/>
  <c r="M29" i="1"/>
  <c r="F89" i="1"/>
  <c r="E70" i="1"/>
  <c r="L10" i="1"/>
  <c r="E49" i="1"/>
  <c r="J47" i="1"/>
  <c r="C49" i="1"/>
  <c r="J49" i="1" s="1"/>
  <c r="G89" i="1"/>
  <c r="N29" i="1"/>
  <c r="E77" i="1"/>
  <c r="E19" i="1"/>
  <c r="N40" i="1"/>
  <c r="M40" i="1"/>
  <c r="D30" i="1"/>
  <c r="K15" i="1"/>
  <c r="D17" i="1"/>
  <c r="L17" i="1" s="1"/>
  <c r="D26" i="1"/>
  <c r="K26" i="1" s="1"/>
  <c r="D75" i="1"/>
  <c r="D24" i="1"/>
  <c r="K24" i="1" s="1"/>
  <c r="D22" i="1"/>
  <c r="K22" i="1" s="1"/>
  <c r="C90" i="1"/>
  <c r="C86" i="1"/>
  <c r="C84" i="1"/>
  <c r="C82" i="1"/>
  <c r="B19" i="1"/>
  <c r="B79" i="1" s="1"/>
  <c r="B77" i="1"/>
  <c r="C77" i="1"/>
  <c r="J17" i="1"/>
  <c r="C19" i="1"/>
  <c r="N12" i="1"/>
  <c r="F72" i="1"/>
  <c r="M12" i="1"/>
  <c r="M10" i="1"/>
  <c r="N10" i="1"/>
  <c r="F70" i="1"/>
  <c r="K45" i="1"/>
  <c r="D47" i="1"/>
  <c r="D56" i="1"/>
  <c r="K56" i="1" s="1"/>
  <c r="D54" i="1"/>
  <c r="D52" i="1"/>
  <c r="K52" i="1" s="1"/>
  <c r="G75" i="1"/>
  <c r="G82" i="1" s="1"/>
  <c r="G24" i="1"/>
  <c r="N15" i="1"/>
  <c r="G30" i="1"/>
  <c r="G22" i="1"/>
  <c r="N22" i="1" s="1"/>
  <c r="G26" i="1"/>
  <c r="G17" i="1"/>
  <c r="F47" i="1"/>
  <c r="F54" i="1"/>
  <c r="M54" i="1" s="1"/>
  <c r="F52" i="1"/>
  <c r="M52" i="1" s="1"/>
  <c r="F56" i="1"/>
  <c r="M56" i="1" s="1"/>
  <c r="M45" i="1"/>
  <c r="J52" i="1"/>
  <c r="E84" i="1"/>
  <c r="B72" i="1"/>
  <c r="N54" i="1"/>
  <c r="D89" i="1"/>
  <c r="K29" i="1"/>
  <c r="L22" i="1"/>
  <c r="J12" i="1"/>
  <c r="G19" i="1" l="1"/>
  <c r="G77" i="1"/>
  <c r="N17" i="1"/>
  <c r="K54" i="1"/>
  <c r="L54" i="1"/>
  <c r="L24" i="1"/>
  <c r="G86" i="1"/>
  <c r="N26" i="1"/>
  <c r="G84" i="1"/>
  <c r="N24" i="1"/>
  <c r="D86" i="1"/>
  <c r="D82" i="1"/>
  <c r="D84" i="1"/>
  <c r="D90" i="1"/>
  <c r="K30" i="1"/>
  <c r="L30" i="1"/>
  <c r="F19" i="1"/>
  <c r="M17" i="1"/>
  <c r="F77" i="1"/>
  <c r="L26" i="1"/>
  <c r="D49" i="1"/>
  <c r="K49" i="1" s="1"/>
  <c r="K47" i="1"/>
  <c r="C79" i="1"/>
  <c r="J19" i="1"/>
  <c r="N52" i="1"/>
  <c r="L47" i="1"/>
  <c r="F84" i="1"/>
  <c r="M24" i="1"/>
  <c r="N56" i="1"/>
  <c r="F90" i="1"/>
  <c r="M30" i="1"/>
  <c r="F49" i="1"/>
  <c r="M47" i="1"/>
  <c r="N47" i="1"/>
  <c r="G90" i="1"/>
  <c r="N30" i="1"/>
  <c r="K17" i="1"/>
  <c r="D19" i="1"/>
  <c r="D77" i="1"/>
  <c r="L52" i="1"/>
  <c r="E79" i="1"/>
  <c r="L19" i="1"/>
  <c r="M26" i="1"/>
  <c r="F86" i="1"/>
  <c r="L56" i="1"/>
  <c r="K19" i="1" l="1"/>
  <c r="D79" i="1"/>
  <c r="M19" i="1"/>
  <c r="F79" i="1"/>
  <c r="M49" i="1"/>
  <c r="N49" i="1"/>
  <c r="L49" i="1"/>
  <c r="N19" i="1"/>
  <c r="G79" i="1"/>
</calcChain>
</file>

<file path=xl/sharedStrings.xml><?xml version="1.0" encoding="utf-8"?>
<sst xmlns="http://schemas.openxmlformats.org/spreadsheetml/2006/main" count="90" uniqueCount="33">
  <si>
    <t>การส่งออก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</si>
  <si>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</si>
  <si>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</si>
  <si>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</si>
  <si>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</si>
  <si>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</si>
  <si>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</si>
  <si>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</si>
  <si>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</si>
  <si>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</si>
  <si>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</si>
  <si>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</si>
  <si>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</si>
  <si>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</si>
  <si>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</si>
  <si>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</si>
  <si>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</si>
  <si>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</si>
  <si>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</si>
  <si>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</si>
  <si>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</si>
  <si>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</si>
  <si>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</si>
  <si>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</si>
  <si>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</si>
  <si>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</si>
  <si>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</si>
  <si>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</si>
  <si>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</si>
  <si>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</si>
  <si>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</si>
  <si>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</si>
  <si>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 : ปี 2562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</si>
</sst>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2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6" fillId="0" borderId="5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right" vertical="center" wrapText="1"/>
    </xf>
    <xf numFmtId="164" fontId="7" fillId="0" borderId="7" xfId="1" applyNumberFormat="1" applyFont="1" applyBorder="1" applyAlignment="1">
      <alignment vertical="center"/>
    </xf>
    <xf numFmtId="0" fontId="7" fillId="0" borderId="2" xfId="0" quotePrefix="1" applyFont="1" applyBorder="1" applyAlignment="1">
      <alignment horizontal="center" vertical="center"/>
    </xf>
    <xf numFmtId="164" fontId="7" fillId="0" borderId="2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6" fontId="6" fillId="0" borderId="0" xfId="1" applyNumberFormat="1" applyFont="1" applyBorder="1" applyAlignment="1">
      <alignment vertical="center" shrinkToFit="1"/>
    </xf>
    <xf numFmtId="166" fontId="9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1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94"/>
  <sheetViews>
    <sheetView tabSelected="1" zoomScale="106" zoomScaleNormal="106" workbookViewId="0">
      <selection sqref="A1:O92"/>
    </sheetView>
  </sheetViews>
  <sheetFormatPr defaultRowHeight="21" x14ac:dyDescent="0.45"/>
  <cols>
    <col min="1" max="1" width="6.33203125" customWidth="1"/>
    <col min="2" max="2" width="10.6640625" hidden="1" customWidth="1"/>
    <col min="3" max="4" width="10.6640625" customWidth="1"/>
    <col min="5" max="5" width="10.83203125" customWidth="1"/>
    <col min="6" max="6" width="11" bestFit="1" customWidth="1"/>
    <col min="7" max="8" width="10.33203125" customWidth="1"/>
    <col min="9" max="9" width="2" customWidth="1"/>
    <col min="10" max="12" width="6.33203125" customWidth="1"/>
    <col min="13" max="13" width="6" customWidth="1"/>
    <col min="14" max="15" width="6.5" customWidth="1"/>
    <col min="18" max="29" width="10.33203125" bestFit="1" customWidth="1"/>
  </cols>
  <sheetData>
    <row r="1" spans="1:15" ht="12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3"/>
      <c r="J1" s="1"/>
      <c r="K1" s="1"/>
      <c r="L1" s="1"/>
      <c r="M1" s="1"/>
      <c r="N1" s="1"/>
    </row>
    <row r="2" spans="1:15" ht="12" customHeight="1" x14ac:dyDescent="0.5">
      <c r="A2" s="4"/>
      <c r="C2" s="5"/>
      <c r="E2" s="6" t="s">
        <v>1</v>
      </c>
      <c r="F2" s="6"/>
      <c r="G2" s="6"/>
      <c r="H2" s="2"/>
      <c r="I2" s="7"/>
      <c r="J2" s="8"/>
      <c r="K2" s="6" t="s">
        <v>2</v>
      </c>
      <c r="L2" s="6"/>
      <c r="M2" s="6"/>
      <c r="N2" s="6"/>
    </row>
    <row r="3" spans="1:15" ht="11.85" customHeight="1" x14ac:dyDescent="0.45">
      <c r="A3" s="9"/>
      <c r="B3" s="10">
        <v>2557</v>
      </c>
      <c r="C3" s="10">
        <v>2558</v>
      </c>
      <c r="D3" s="10">
        <v>2559</v>
      </c>
      <c r="E3" s="10">
        <v>2560</v>
      </c>
      <c r="F3" s="10">
        <v>2561</v>
      </c>
      <c r="G3" s="10">
        <v>2562</v>
      </c>
      <c r="H3" s="10">
        <v>2563</v>
      </c>
      <c r="I3" s="11"/>
      <c r="J3" s="10">
        <v>2558</v>
      </c>
      <c r="K3" s="10">
        <v>2559</v>
      </c>
      <c r="L3" s="10">
        <v>2560</v>
      </c>
      <c r="M3" s="10">
        <v>2561</v>
      </c>
      <c r="N3" s="10">
        <v>2562</v>
      </c>
      <c r="O3" s="10">
        <v>2562</v>
      </c>
    </row>
    <row r="4" spans="1:15" ht="11.25" customHeight="1" x14ac:dyDescent="0.45">
      <c r="A4" s="12" t="s">
        <v>3</v>
      </c>
      <c r="B4" s="13">
        <v>576610.39</v>
      </c>
      <c r="C4" s="13">
        <v>563090.32999999996</v>
      </c>
      <c r="D4" s="13">
        <v>562748.36</v>
      </c>
      <c r="E4" s="13">
        <v>609358.95878500002</v>
      </c>
      <c r="F4" s="13">
        <v>655101.29</v>
      </c>
      <c r="G4" s="13">
        <v>615989.81000000006</v>
      </c>
      <c r="H4" s="13">
        <v>587494.38680600002</v>
      </c>
      <c r="I4" s="14"/>
      <c r="J4" s="15">
        <f t="shared" ref="J4:O30" si="0">((C4/B4)-1)*100</f>
        <v>-2.3447478981431513</v>
      </c>
      <c r="K4" s="15">
        <f t="shared" si="0"/>
        <v>-6.0730931039065794E-2</v>
      </c>
      <c r="L4" s="15">
        <f t="shared" si="0"/>
        <v>8.2826716340852702</v>
      </c>
      <c r="M4" s="15">
        <f t="shared" si="0"/>
        <v>7.5066314453151817</v>
      </c>
      <c r="N4" s="15">
        <f t="shared" si="0"/>
        <v>-5.9702950668895749</v>
      </c>
      <c r="O4" s="15">
        <f t="shared" si="0"/>
        <v>-4.6259569121768429</v>
      </c>
    </row>
    <row r="5" spans="1:15" ht="11.85" customHeight="1" x14ac:dyDescent="0.45">
      <c r="A5" s="12" t="s">
        <v>4</v>
      </c>
      <c r="B5" s="16">
        <v>598716.93000000005</v>
      </c>
      <c r="C5" s="16">
        <v>557940.19999999995</v>
      </c>
      <c r="D5" s="16">
        <v>683420.33</v>
      </c>
      <c r="E5" s="16">
        <v>646217.20229599997</v>
      </c>
      <c r="F5" s="16">
        <v>646578.91</v>
      </c>
      <c r="G5" s="16">
        <v>680200.63</v>
      </c>
      <c r="H5" s="16">
        <v>622309.56897000002</v>
      </c>
      <c r="I5" s="14"/>
      <c r="J5" s="17">
        <f t="shared" si="0"/>
        <v>-6.8106859780965419</v>
      </c>
      <c r="K5" s="17">
        <f t="shared" si="0"/>
        <v>22.48988870133395</v>
      </c>
      <c r="L5" s="17">
        <f t="shared" si="0"/>
        <v>-5.4436671065960169</v>
      </c>
      <c r="M5" s="17">
        <f t="shared" si="0"/>
        <v>5.5973085011506996E-2</v>
      </c>
      <c r="N5" s="17">
        <f t="shared" si="0"/>
        <v>5.1999407156660737</v>
      </c>
      <c r="O5" s="17">
        <f t="shared" si="0"/>
        <v>-8.5108802427895434</v>
      </c>
    </row>
    <row r="6" spans="1:15" ht="12" customHeight="1" x14ac:dyDescent="0.45">
      <c r="A6" s="18" t="s">
        <v>5</v>
      </c>
      <c r="B6" s="19">
        <f t="shared" ref="B6:H6" si="1">+B4+B5</f>
        <v>1175327.32</v>
      </c>
      <c r="C6" s="19">
        <f t="shared" si="1"/>
        <v>1121030.5299999998</v>
      </c>
      <c r="D6" s="19">
        <f t="shared" si="1"/>
        <v>1246168.69</v>
      </c>
      <c r="E6" s="19">
        <f t="shared" si="1"/>
        <v>1255576.161081</v>
      </c>
      <c r="F6" s="19">
        <f t="shared" si="1"/>
        <v>1301680.2000000002</v>
      </c>
      <c r="G6" s="19">
        <f t="shared" si="1"/>
        <v>1296190.44</v>
      </c>
      <c r="H6" s="19">
        <f t="shared" si="1"/>
        <v>1209803.9557759999</v>
      </c>
      <c r="I6" s="20"/>
      <c r="J6" s="21">
        <f t="shared" si="0"/>
        <v>-4.6197164888501234</v>
      </c>
      <c r="K6" s="21">
        <f t="shared" si="0"/>
        <v>11.162778947688444</v>
      </c>
      <c r="L6" s="21">
        <f t="shared" si="0"/>
        <v>0.75491152654461047</v>
      </c>
      <c r="M6" s="21">
        <f t="shared" si="0"/>
        <v>3.6719428377253172</v>
      </c>
      <c r="N6" s="21">
        <f t="shared" si="0"/>
        <v>-0.42174414268575378</v>
      </c>
      <c r="O6" s="21">
        <f t="shared" si="0"/>
        <v>-6.6646444502398872</v>
      </c>
    </row>
    <row r="7" spans="1:15" ht="11.85" customHeight="1" x14ac:dyDescent="0.45">
      <c r="A7" s="12" t="s">
        <v>6</v>
      </c>
      <c r="B7" s="16">
        <v>636968.32999999996</v>
      </c>
      <c r="C7" s="16">
        <v>610463.32999999996</v>
      </c>
      <c r="D7" s="16">
        <v>678143.66</v>
      </c>
      <c r="E7" s="16">
        <v>726298.58022999996</v>
      </c>
      <c r="F7" s="16">
        <v>706017.95</v>
      </c>
      <c r="G7" s="16">
        <v>665340.07999999996</v>
      </c>
      <c r="H7" s="16"/>
      <c r="I7" s="14"/>
      <c r="J7" s="17">
        <f t="shared" si="0"/>
        <v>-4.1611173980973248</v>
      </c>
      <c r="K7" s="17">
        <f t="shared" si="0"/>
        <v>11.086715069355613</v>
      </c>
      <c r="L7" s="17">
        <f t="shared" si="0"/>
        <v>7.1009909950348726</v>
      </c>
      <c r="M7" s="17">
        <f t="shared" si="0"/>
        <v>-2.7923268449151717</v>
      </c>
      <c r="N7" s="17">
        <f t="shared" si="0"/>
        <v>-5.761591472284799</v>
      </c>
      <c r="O7" s="17"/>
    </row>
    <row r="8" spans="1:15" ht="11.25" customHeight="1" x14ac:dyDescent="0.45">
      <c r="A8" s="22" t="s">
        <v>7</v>
      </c>
      <c r="B8" s="19">
        <f>+B4+B5+B7</f>
        <v>1812295.65</v>
      </c>
      <c r="C8" s="19">
        <f t="shared" ref="C8:G8" si="2">+C4+C5+C7</f>
        <v>1731493.8599999999</v>
      </c>
      <c r="D8" s="19">
        <f t="shared" si="2"/>
        <v>1924312.35</v>
      </c>
      <c r="E8" s="19">
        <f t="shared" si="2"/>
        <v>1981874.741311</v>
      </c>
      <c r="F8" s="19">
        <f t="shared" si="2"/>
        <v>2007698.1500000001</v>
      </c>
      <c r="G8" s="19">
        <f t="shared" si="2"/>
        <v>1961530.52</v>
      </c>
      <c r="H8" s="19"/>
      <c r="I8" s="20"/>
      <c r="J8" s="21">
        <f t="shared" si="0"/>
        <v>-4.4585324695780244</v>
      </c>
      <c r="K8" s="21">
        <f t="shared" si="0"/>
        <v>11.135961521688564</v>
      </c>
      <c r="L8" s="21">
        <f t="shared" si="0"/>
        <v>2.9913226566882445</v>
      </c>
      <c r="M8" s="21">
        <f t="shared" si="0"/>
        <v>1.3029788488004179</v>
      </c>
      <c r="N8" s="17">
        <f t="shared" si="0"/>
        <v>-2.2995304348913281</v>
      </c>
      <c r="O8" s="17"/>
    </row>
    <row r="9" spans="1:15" ht="11.25" customHeight="1" x14ac:dyDescent="0.45">
      <c r="A9" s="12" t="s">
        <v>8</v>
      </c>
      <c r="B9" s="16">
        <v>551207.4</v>
      </c>
      <c r="C9" s="16">
        <v>548206.41</v>
      </c>
      <c r="D9" s="16">
        <v>542074.06000000006</v>
      </c>
      <c r="E9" s="16">
        <v>581621.65288199997</v>
      </c>
      <c r="F9" s="16">
        <v>590549.75</v>
      </c>
      <c r="G9" s="16">
        <v>582943.49</v>
      </c>
      <c r="H9" s="16"/>
      <c r="I9" s="14"/>
      <c r="J9" s="17">
        <f t="shared" si="0"/>
        <v>-0.54443935259214093</v>
      </c>
      <c r="K9" s="17">
        <f t="shared" si="0"/>
        <v>-1.11862063050302</v>
      </c>
      <c r="L9" s="17">
        <f t="shared" si="0"/>
        <v>7.2956069659558809</v>
      </c>
      <c r="M9" s="17">
        <f t="shared" si="0"/>
        <v>1.5350352026545666</v>
      </c>
      <c r="N9" s="17">
        <f t="shared" si="0"/>
        <v>-1.287996481244813</v>
      </c>
      <c r="O9" s="17"/>
    </row>
    <row r="10" spans="1:15" ht="12.75" hidden="1" customHeight="1" x14ac:dyDescent="0.45">
      <c r="A10" s="18" t="s">
        <v>9</v>
      </c>
      <c r="B10" s="19">
        <f t="shared" ref="B10:F10" si="3">+B8+B9</f>
        <v>2363503.0499999998</v>
      </c>
      <c r="C10" s="19">
        <f t="shared" si="3"/>
        <v>2279700.27</v>
      </c>
      <c r="D10" s="19">
        <f t="shared" si="3"/>
        <v>2466386.41</v>
      </c>
      <c r="E10" s="19">
        <f t="shared" si="3"/>
        <v>2563496.3941930002</v>
      </c>
      <c r="F10" s="19">
        <f t="shared" si="3"/>
        <v>2598247.9000000004</v>
      </c>
      <c r="G10" s="19"/>
      <c r="H10" s="19"/>
      <c r="I10" s="20"/>
      <c r="J10" s="21">
        <f t="shared" si="0"/>
        <v>-3.5457022151928141</v>
      </c>
      <c r="K10" s="21">
        <f t="shared" si="0"/>
        <v>8.1890651353039523</v>
      </c>
      <c r="L10" s="21">
        <f t="shared" si="0"/>
        <v>3.9373386019021961</v>
      </c>
      <c r="M10" s="21">
        <f t="shared" si="0"/>
        <v>1.3556292057098851</v>
      </c>
      <c r="N10" s="17">
        <f t="shared" si="0"/>
        <v>-100</v>
      </c>
      <c r="O10" s="17"/>
    </row>
    <row r="11" spans="1:15" ht="11.85" customHeight="1" x14ac:dyDescent="0.45">
      <c r="A11" s="12" t="s">
        <v>10</v>
      </c>
      <c r="B11" s="16">
        <v>620511.1</v>
      </c>
      <c r="C11" s="16">
        <v>592417.18000000005</v>
      </c>
      <c r="D11" s="16">
        <v>614455.05000000005</v>
      </c>
      <c r="E11" s="16">
        <v>681050.72295299999</v>
      </c>
      <c r="F11" s="16">
        <v>694620.62</v>
      </c>
      <c r="G11" s="16">
        <v>663572.42000000004</v>
      </c>
      <c r="H11" s="16"/>
      <c r="I11" s="20"/>
      <c r="J11" s="17">
        <f t="shared" si="0"/>
        <v>-4.5275451156312823</v>
      </c>
      <c r="K11" s="17">
        <f t="shared" si="0"/>
        <v>3.7199917125968485</v>
      </c>
      <c r="L11" s="17">
        <f t="shared" si="0"/>
        <v>10.838168382373926</v>
      </c>
      <c r="M11" s="17">
        <f t="shared" si="0"/>
        <v>1.9924943311361076</v>
      </c>
      <c r="N11" s="17">
        <f t="shared" si="0"/>
        <v>-4.469806842186741</v>
      </c>
      <c r="O11" s="17"/>
    </row>
    <row r="12" spans="1:15" ht="12.75" hidden="1" customHeight="1" x14ac:dyDescent="0.45">
      <c r="A12" s="18" t="s">
        <v>11</v>
      </c>
      <c r="B12" s="19">
        <f>+B8+B9+B11</f>
        <v>2984014.15</v>
      </c>
      <c r="C12" s="19">
        <f t="shared" ref="C12:F12" si="4">+C8+C9+C11</f>
        <v>2872117.45</v>
      </c>
      <c r="D12" s="19">
        <f t="shared" si="4"/>
        <v>3080841.46</v>
      </c>
      <c r="E12" s="19">
        <f t="shared" si="4"/>
        <v>3244547.1171460003</v>
      </c>
      <c r="F12" s="19">
        <f t="shared" si="4"/>
        <v>3292868.5200000005</v>
      </c>
      <c r="G12" s="19"/>
      <c r="H12" s="19"/>
      <c r="I12" s="20"/>
      <c r="J12" s="21">
        <f t="shared" si="0"/>
        <v>-3.7498716284572464</v>
      </c>
      <c r="K12" s="21">
        <f t="shared" si="0"/>
        <v>7.2672519015543724</v>
      </c>
      <c r="L12" s="21">
        <f t="shared" si="0"/>
        <v>5.3136670377709194</v>
      </c>
      <c r="M12" s="21">
        <f t="shared" si="0"/>
        <v>1.4893111768555567</v>
      </c>
      <c r="N12" s="17">
        <f t="shared" si="0"/>
        <v>-100</v>
      </c>
      <c r="O12" s="17"/>
    </row>
    <row r="13" spans="1:15" ht="11.85" customHeight="1" x14ac:dyDescent="0.45">
      <c r="A13" s="12" t="s">
        <v>12</v>
      </c>
      <c r="B13" s="23">
        <v>635718.31000000006</v>
      </c>
      <c r="C13" s="23">
        <v>603058.47</v>
      </c>
      <c r="D13" s="23">
        <v>642598.63</v>
      </c>
      <c r="E13" s="23">
        <v>688303.79149600002</v>
      </c>
      <c r="F13" s="23">
        <v>697272.5</v>
      </c>
      <c r="G13" s="23">
        <v>676487.24</v>
      </c>
      <c r="H13" s="23"/>
      <c r="I13" s="14"/>
      <c r="J13" s="17">
        <f t="shared" si="0"/>
        <v>-5.1374703994289668</v>
      </c>
      <c r="K13" s="17">
        <f t="shared" si="0"/>
        <v>6.5566047020283236</v>
      </c>
      <c r="L13" s="17">
        <f t="shared" si="0"/>
        <v>7.1125519666918713</v>
      </c>
      <c r="M13" s="17">
        <f t="shared" si="0"/>
        <v>1.3030159959611431</v>
      </c>
      <c r="N13" s="17">
        <f t="shared" si="0"/>
        <v>-2.980937868623823</v>
      </c>
      <c r="O13" s="17"/>
    </row>
    <row r="14" spans="1:15" ht="11.85" customHeight="1" x14ac:dyDescent="0.45">
      <c r="A14" s="22" t="s">
        <v>13</v>
      </c>
      <c r="B14" s="19">
        <f t="shared" ref="B14:G14" si="5">+B9+B11+B13</f>
        <v>1807436.81</v>
      </c>
      <c r="C14" s="19">
        <f t="shared" si="5"/>
        <v>1743682.06</v>
      </c>
      <c r="D14" s="19">
        <f t="shared" si="5"/>
        <v>1799127.7400000002</v>
      </c>
      <c r="E14" s="19">
        <f t="shared" si="5"/>
        <v>1950976.1673310001</v>
      </c>
      <c r="F14" s="19">
        <f t="shared" si="5"/>
        <v>1982442.87</v>
      </c>
      <c r="G14" s="19">
        <f t="shared" si="5"/>
        <v>1923003.1500000001</v>
      </c>
      <c r="H14" s="19"/>
      <c r="I14" s="20"/>
      <c r="J14" s="21">
        <f t="shared" si="0"/>
        <v>-3.5273570642837537</v>
      </c>
      <c r="K14" s="21">
        <f t="shared" si="0"/>
        <v>3.1798044650410695</v>
      </c>
      <c r="L14" s="21">
        <f t="shared" si="0"/>
        <v>8.4401137259436432</v>
      </c>
      <c r="M14" s="21">
        <f t="shared" si="0"/>
        <v>1.6128696596046765</v>
      </c>
      <c r="N14" s="17">
        <f t="shared" si="0"/>
        <v>-2.9983068314094696</v>
      </c>
      <c r="O14" s="17"/>
    </row>
    <row r="15" spans="1:15" ht="11.85" customHeight="1" x14ac:dyDescent="0.45">
      <c r="A15" s="19" t="s">
        <v>14</v>
      </c>
      <c r="B15" s="19">
        <f t="shared" ref="B15:G15" si="6">+B8+B9+B11+B13</f>
        <v>3619732.46</v>
      </c>
      <c r="C15" s="19">
        <f t="shared" si="6"/>
        <v>3475175.92</v>
      </c>
      <c r="D15" s="19">
        <f t="shared" si="6"/>
        <v>3723440.09</v>
      </c>
      <c r="E15" s="19">
        <f t="shared" si="6"/>
        <v>3932850.9086420005</v>
      </c>
      <c r="F15" s="19">
        <f t="shared" si="6"/>
        <v>3990141.0200000005</v>
      </c>
      <c r="G15" s="19">
        <f t="shared" si="6"/>
        <v>3884533.67</v>
      </c>
      <c r="H15" s="19"/>
      <c r="I15" s="20"/>
      <c r="J15" s="21">
        <f t="shared" si="0"/>
        <v>-3.9935697347090682</v>
      </c>
      <c r="K15" s="21">
        <f t="shared" si="0"/>
        <v>7.1439310042180626</v>
      </c>
      <c r="L15" s="21">
        <f t="shared" si="0"/>
        <v>5.6241221445837875</v>
      </c>
      <c r="M15" s="21">
        <f t="shared" si="0"/>
        <v>1.4567069204711292</v>
      </c>
      <c r="N15" s="17">
        <f t="shared" si="0"/>
        <v>-2.6467072083582788</v>
      </c>
      <c r="O15" s="17"/>
    </row>
    <row r="16" spans="1:15" ht="10.5" customHeight="1" x14ac:dyDescent="0.45">
      <c r="A16" s="12" t="s">
        <v>15</v>
      </c>
      <c r="B16" s="16">
        <v>608534.07999999996</v>
      </c>
      <c r="C16" s="16">
        <v>608588.57999999996</v>
      </c>
      <c r="D16" s="16">
        <v>596638.71999999997</v>
      </c>
      <c r="E16" s="16">
        <v>636156.69244500005</v>
      </c>
      <c r="F16" s="16">
        <v>659251.9</v>
      </c>
      <c r="G16" s="16">
        <v>654936.99163199996</v>
      </c>
      <c r="H16" s="16"/>
      <c r="I16" s="14"/>
      <c r="J16" s="17">
        <f t="shared" si="0"/>
        <v>8.955948695588134E-3</v>
      </c>
      <c r="K16" s="17">
        <f t="shared" si="0"/>
        <v>-1.9635366802314924</v>
      </c>
      <c r="L16" s="17">
        <f t="shared" si="0"/>
        <v>6.6234341017961551</v>
      </c>
      <c r="M16" s="17">
        <f t="shared" si="0"/>
        <v>3.6304275077632342</v>
      </c>
      <c r="N16" s="17">
        <f t="shared" si="0"/>
        <v>-0.65451587898344155</v>
      </c>
      <c r="O16" s="17"/>
    </row>
    <row r="17" spans="1:29" ht="10.5" hidden="1" customHeight="1" x14ac:dyDescent="0.45">
      <c r="A17" s="16" t="s">
        <v>16</v>
      </c>
      <c r="B17" s="19">
        <f t="shared" ref="B17:G17" si="7">+B15+B16</f>
        <v>4228266.54</v>
      </c>
      <c r="C17" s="19">
        <f t="shared" si="7"/>
        <v>4083764.5</v>
      </c>
      <c r="D17" s="19">
        <f t="shared" si="7"/>
        <v>4320078.8099999996</v>
      </c>
      <c r="E17" s="19">
        <f t="shared" si="7"/>
        <v>4569007.6010870002</v>
      </c>
      <c r="F17" s="19">
        <f t="shared" si="7"/>
        <v>4649392.9200000009</v>
      </c>
      <c r="G17" s="19">
        <f t="shared" si="7"/>
        <v>4539470.6616319995</v>
      </c>
      <c r="H17" s="19"/>
      <c r="I17" s="20"/>
      <c r="J17" s="21">
        <f t="shared" si="0"/>
        <v>-3.4175243834084323</v>
      </c>
      <c r="K17" s="21">
        <f t="shared" si="0"/>
        <v>5.78667819851022</v>
      </c>
      <c r="L17" s="21">
        <f t="shared" si="0"/>
        <v>5.7621354154647975</v>
      </c>
      <c r="M17" s="21">
        <f t="shared" si="0"/>
        <v>1.7593605861779826</v>
      </c>
      <c r="N17" s="17">
        <f t="shared" si="0"/>
        <v>-2.3642281962265588</v>
      </c>
      <c r="O17" s="17"/>
    </row>
    <row r="18" spans="1:29" ht="9.75" customHeight="1" x14ac:dyDescent="0.45">
      <c r="A18" s="12" t="s">
        <v>17</v>
      </c>
      <c r="B18" s="16">
        <v>600481.18999999994</v>
      </c>
      <c r="C18" s="16">
        <v>604318.86</v>
      </c>
      <c r="D18" s="16">
        <v>651390.56000000006</v>
      </c>
      <c r="E18" s="16">
        <v>711994.87867600005</v>
      </c>
      <c r="F18" s="16">
        <v>756319.39</v>
      </c>
      <c r="G18" s="16">
        <v>670452.23</v>
      </c>
      <c r="H18" s="16"/>
      <c r="I18" s="14"/>
      <c r="J18" s="17">
        <f t="shared" si="0"/>
        <v>0.63909911982422685</v>
      </c>
      <c r="K18" s="17">
        <f t="shared" si="0"/>
        <v>7.7892157792328387</v>
      </c>
      <c r="L18" s="17">
        <f t="shared" si="0"/>
        <v>9.3038374206712469</v>
      </c>
      <c r="M18" s="17">
        <f t="shared" si="0"/>
        <v>6.2253974925246869</v>
      </c>
      <c r="N18" s="17">
        <f>((G18/F18)-1)*100</f>
        <v>-11.353293480945936</v>
      </c>
      <c r="O18" s="17"/>
    </row>
    <row r="19" spans="1:29" ht="12.75" hidden="1" customHeight="1" x14ac:dyDescent="0.45">
      <c r="A19" s="24" t="s">
        <v>18</v>
      </c>
      <c r="B19" s="19">
        <f t="shared" ref="B19:F19" si="8">B18+B17</f>
        <v>4828747.7300000004</v>
      </c>
      <c r="C19" s="19">
        <f t="shared" si="8"/>
        <v>4688083.3600000003</v>
      </c>
      <c r="D19" s="19">
        <f t="shared" si="8"/>
        <v>4971469.3699999992</v>
      </c>
      <c r="E19" s="19">
        <f t="shared" si="8"/>
        <v>5281002.4797630003</v>
      </c>
      <c r="F19" s="19">
        <f t="shared" si="8"/>
        <v>5405712.3100000005</v>
      </c>
      <c r="G19" s="19">
        <f>G18+G17</f>
        <v>5209922.891632</v>
      </c>
      <c r="H19" s="19"/>
      <c r="I19" s="20"/>
      <c r="J19" s="21">
        <f t="shared" si="0"/>
        <v>-2.9130610639707233</v>
      </c>
      <c r="K19" s="21">
        <f t="shared" si="0"/>
        <v>6.0448159351842001</v>
      </c>
      <c r="L19" s="21">
        <f t="shared" si="0"/>
        <v>6.2261896177186138</v>
      </c>
      <c r="M19" s="21">
        <f t="shared" si="0"/>
        <v>2.3614802438531868</v>
      </c>
      <c r="N19" s="17">
        <f t="shared" si="0"/>
        <v>-3.6218985980036478</v>
      </c>
      <c r="O19" s="17"/>
    </row>
    <row r="20" spans="1:29" ht="11.85" customHeight="1" x14ac:dyDescent="0.45">
      <c r="A20" s="12" t="s">
        <v>19</v>
      </c>
      <c r="B20" s="16">
        <v>630500.68999999994</v>
      </c>
      <c r="C20" s="16">
        <v>665537.06000000006</v>
      </c>
      <c r="D20" s="16">
        <v>668163.24</v>
      </c>
      <c r="E20" s="16">
        <v>720913.93681600003</v>
      </c>
      <c r="F20" s="16">
        <v>678684.47</v>
      </c>
      <c r="G20" s="16">
        <v>626011.42000000004</v>
      </c>
      <c r="H20" s="16"/>
      <c r="I20" s="14"/>
      <c r="J20" s="17">
        <f t="shared" si="0"/>
        <v>5.5569122374790947</v>
      </c>
      <c r="K20" s="17">
        <f t="shared" si="0"/>
        <v>0.39459560674202088</v>
      </c>
      <c r="L20" s="17">
        <f t="shared" si="0"/>
        <v>7.8948816184500226</v>
      </c>
      <c r="M20" s="17">
        <f t="shared" si="0"/>
        <v>-5.8577681272901199</v>
      </c>
      <c r="N20" s="17">
        <f>((G20/F20)-1)*100</f>
        <v>-7.7610513174111606</v>
      </c>
      <c r="O20" s="17"/>
      <c r="R20" s="25">
        <v>17094.060000000001</v>
      </c>
      <c r="S20" s="25">
        <v>18436.96</v>
      </c>
      <c r="T20" s="25">
        <v>20895.57</v>
      </c>
      <c r="U20" s="25">
        <v>16861.53</v>
      </c>
      <c r="V20" s="25">
        <v>19971.400000000001</v>
      </c>
      <c r="W20" s="25">
        <v>20131.96</v>
      </c>
      <c r="X20" s="25">
        <v>18863.060000000001</v>
      </c>
      <c r="Y20" s="25">
        <v>21367.3</v>
      </c>
      <c r="Z20" s="25">
        <v>21834.69</v>
      </c>
      <c r="AA20" s="25">
        <v>20015.830000000002</v>
      </c>
      <c r="AB20" s="25">
        <v>21440.86</v>
      </c>
      <c r="AC20" s="25">
        <v>19721.439999999999</v>
      </c>
    </row>
    <row r="21" spans="1:29" ht="11.85" customHeight="1" x14ac:dyDescent="0.45">
      <c r="A21" s="22" t="s">
        <v>20</v>
      </c>
      <c r="B21" s="19">
        <f t="shared" ref="B21:F21" si="9">+B16+B18+B20</f>
        <v>1839515.96</v>
      </c>
      <c r="C21" s="19">
        <f t="shared" si="9"/>
        <v>1878444.5</v>
      </c>
      <c r="D21" s="19">
        <f t="shared" si="9"/>
        <v>1916192.52</v>
      </c>
      <c r="E21" s="19">
        <f t="shared" si="9"/>
        <v>2069065.5079370001</v>
      </c>
      <c r="F21" s="19">
        <f t="shared" si="9"/>
        <v>2094255.76</v>
      </c>
      <c r="G21" s="19">
        <f>+G16+G18+G20</f>
        <v>1951400.641632</v>
      </c>
      <c r="H21" s="19"/>
      <c r="I21" s="20"/>
      <c r="J21" s="21">
        <f t="shared" si="0"/>
        <v>2.1162382304092731</v>
      </c>
      <c r="K21" s="21">
        <f t="shared" si="0"/>
        <v>2.0095360815823859</v>
      </c>
      <c r="L21" s="21">
        <f t="shared" si="0"/>
        <v>7.9779555729087237</v>
      </c>
      <c r="M21" s="21">
        <f t="shared" si="0"/>
        <v>1.2174700108029013</v>
      </c>
      <c r="N21" s="21">
        <f>((G21/F21)-1)*100</f>
        <v>-6.8212832976999866</v>
      </c>
      <c r="O21" s="21"/>
    </row>
    <row r="22" spans="1:29" ht="9.75" hidden="1" customHeight="1" x14ac:dyDescent="0.45">
      <c r="A22" s="24" t="s">
        <v>21</v>
      </c>
      <c r="B22" s="19">
        <f t="shared" ref="B22:G22" si="10">+B15+B16+B18+B20</f>
        <v>5459248.4199999999</v>
      </c>
      <c r="C22" s="19">
        <f t="shared" si="10"/>
        <v>5353620.42</v>
      </c>
      <c r="D22" s="19">
        <f t="shared" si="10"/>
        <v>5639632.6099999994</v>
      </c>
      <c r="E22" s="19">
        <f t="shared" si="10"/>
        <v>6001916.4165790007</v>
      </c>
      <c r="F22" s="19">
        <f t="shared" si="10"/>
        <v>6084396.7800000003</v>
      </c>
      <c r="G22" s="19">
        <f t="shared" si="10"/>
        <v>5835934.3116319999</v>
      </c>
      <c r="H22" s="19"/>
      <c r="I22" s="20"/>
      <c r="J22" s="21">
        <f t="shared" si="0"/>
        <v>-1.9348450899034142</v>
      </c>
      <c r="K22" s="21">
        <f t="shared" si="0"/>
        <v>5.3424069613063674</v>
      </c>
      <c r="L22" s="21">
        <f t="shared" si="0"/>
        <v>6.4238902005178788</v>
      </c>
      <c r="M22" s="21">
        <f t="shared" si="0"/>
        <v>1.3742337896136769</v>
      </c>
      <c r="N22" s="21">
        <f t="shared" si="0"/>
        <v>-4.083600681413813</v>
      </c>
      <c r="O22" s="21"/>
    </row>
    <row r="23" spans="1:29" ht="11.25" customHeight="1" x14ac:dyDescent="0.45">
      <c r="A23" s="12" t="s">
        <v>22</v>
      </c>
      <c r="B23" s="16">
        <v>646692.89</v>
      </c>
      <c r="C23" s="16">
        <v>661143.01</v>
      </c>
      <c r="D23" s="16">
        <v>613246.27</v>
      </c>
      <c r="E23" s="16">
        <v>657303.94262400002</v>
      </c>
      <c r="F23" s="16">
        <v>701611.57</v>
      </c>
      <c r="G23" s="16">
        <v>628319.40294299996</v>
      </c>
      <c r="H23" s="16"/>
      <c r="I23" s="14"/>
      <c r="J23" s="17">
        <f t="shared" si="0"/>
        <v>2.2344640282035533</v>
      </c>
      <c r="K23" s="17">
        <f t="shared" si="0"/>
        <v>-7.2445354901354841</v>
      </c>
      <c r="L23" s="17">
        <f t="shared" si="0"/>
        <v>7.1843360130017686</v>
      </c>
      <c r="M23" s="17">
        <f t="shared" si="0"/>
        <v>6.7408126595317475</v>
      </c>
      <c r="N23" s="21">
        <f t="shared" si="0"/>
        <v>-10.446259752671983</v>
      </c>
      <c r="O23" s="21"/>
    </row>
    <row r="24" spans="1:29" ht="13.5" hidden="1" customHeight="1" x14ac:dyDescent="0.45">
      <c r="A24" s="24" t="s">
        <v>23</v>
      </c>
      <c r="B24" s="19">
        <f t="shared" ref="B24:E24" si="11">+B15+B21+B23</f>
        <v>6105941.3099999996</v>
      </c>
      <c r="C24" s="19">
        <f t="shared" si="11"/>
        <v>6014763.4299999997</v>
      </c>
      <c r="D24" s="19">
        <f t="shared" si="11"/>
        <v>6252878.879999999</v>
      </c>
      <c r="E24" s="19">
        <f t="shared" si="11"/>
        <v>6659220.3592030006</v>
      </c>
      <c r="F24" s="19">
        <f>+F15+F21+F23</f>
        <v>6786008.3500000006</v>
      </c>
      <c r="G24" s="19">
        <f>+G15+G21+G23</f>
        <v>6464253.7145750001</v>
      </c>
      <c r="H24" s="19"/>
      <c r="I24" s="20"/>
      <c r="J24" s="21">
        <f t="shared" si="0"/>
        <v>-1.4932649262558995</v>
      </c>
      <c r="K24" s="21">
        <f t="shared" si="0"/>
        <v>3.9588497996836391</v>
      </c>
      <c r="L24" s="21">
        <f t="shared" si="0"/>
        <v>6.4984703366427921</v>
      </c>
      <c r="M24" s="21">
        <f t="shared" si="0"/>
        <v>1.9039464675737916</v>
      </c>
      <c r="N24" s="21">
        <f t="shared" si="0"/>
        <v>-4.7414417847717605</v>
      </c>
      <c r="O24" s="21"/>
    </row>
    <row r="25" spans="1:29" ht="15" customHeight="1" x14ac:dyDescent="0.45">
      <c r="A25" s="12" t="s">
        <v>24</v>
      </c>
      <c r="B25" s="16">
        <v>595149.18999999994</v>
      </c>
      <c r="C25" s="16">
        <v>602017.82999999996</v>
      </c>
      <c r="D25" s="16">
        <v>657540.93999999994</v>
      </c>
      <c r="E25" s="16">
        <v>705102.10693200002</v>
      </c>
      <c r="F25" s="16">
        <v>687806.26</v>
      </c>
      <c r="G25" s="16">
        <v>589983.27678700001</v>
      </c>
      <c r="H25" s="16"/>
      <c r="I25" s="14"/>
      <c r="J25" s="17">
        <f t="shared" si="0"/>
        <v>1.1541038978814644</v>
      </c>
      <c r="K25" s="17">
        <f t="shared" si="0"/>
        <v>9.2228348120519943</v>
      </c>
      <c r="L25" s="17">
        <f t="shared" si="0"/>
        <v>7.2331871734100828</v>
      </c>
      <c r="M25" s="17">
        <f t="shared" si="0"/>
        <v>-2.4529563536913379</v>
      </c>
      <c r="N25" s="21">
        <f t="shared" si="0"/>
        <v>-14.222461891085436</v>
      </c>
      <c r="O25" s="21"/>
    </row>
    <row r="26" spans="1:29" ht="14.25" hidden="1" customHeight="1" x14ac:dyDescent="0.45">
      <c r="A26" s="24" t="s">
        <v>25</v>
      </c>
      <c r="B26" s="19">
        <f t="shared" ref="B26:E26" si="12">+B15+B21+B23+B25</f>
        <v>6701090.5</v>
      </c>
      <c r="C26" s="19">
        <f t="shared" si="12"/>
        <v>6616781.2599999998</v>
      </c>
      <c r="D26" s="19">
        <f t="shared" si="12"/>
        <v>6910419.8199999984</v>
      </c>
      <c r="E26" s="19">
        <f t="shared" si="12"/>
        <v>7364322.4661350008</v>
      </c>
      <c r="F26" s="19">
        <f>+F15+F21+F23+F25</f>
        <v>7473814.6100000003</v>
      </c>
      <c r="G26" s="19">
        <f>+G15+G21+G23+G25</f>
        <v>7054236.9913619999</v>
      </c>
      <c r="H26" s="19"/>
      <c r="I26" s="20"/>
      <c r="J26" s="21">
        <f t="shared" si="0"/>
        <v>-1.258142088962988</v>
      </c>
      <c r="K26" s="21">
        <f t="shared" si="0"/>
        <v>4.4377855102315733</v>
      </c>
      <c r="L26" s="21">
        <f t="shared" si="0"/>
        <v>6.5683801846788903</v>
      </c>
      <c r="M26" s="21">
        <f>((F26/E26)-1)*100</f>
        <v>1.48679181782847</v>
      </c>
      <c r="N26" s="21">
        <f t="shared" si="0"/>
        <v>-5.6139687767556286</v>
      </c>
      <c r="O26" s="21"/>
    </row>
    <row r="27" spans="1:29" ht="12" customHeight="1" x14ac:dyDescent="0.45">
      <c r="A27" s="12" t="s">
        <v>26</v>
      </c>
      <c r="B27" s="16">
        <v>609998.51</v>
      </c>
      <c r="C27" s="16">
        <v>608941.54</v>
      </c>
      <c r="D27" s="16">
        <v>640284.25</v>
      </c>
      <c r="E27" s="16">
        <v>641942.70932999998</v>
      </c>
      <c r="F27" s="16">
        <v>634485.16</v>
      </c>
      <c r="G27" s="16">
        <v>573426.10047499998</v>
      </c>
      <c r="H27" s="16"/>
      <c r="I27" s="14"/>
      <c r="J27" s="17">
        <f t="shared" si="0"/>
        <v>-0.17327419373531772</v>
      </c>
      <c r="K27" s="17">
        <f t="shared" si="0"/>
        <v>5.1470802927978898</v>
      </c>
      <c r="L27" s="17">
        <f t="shared" si="0"/>
        <v>0.25901922935007704</v>
      </c>
      <c r="M27" s="17">
        <f t="shared" si="0"/>
        <v>-1.1617157141302292</v>
      </c>
      <c r="N27" s="17">
        <f t="shared" si="0"/>
        <v>-9.6234023069980186</v>
      </c>
      <c r="O27" s="17"/>
    </row>
    <row r="28" spans="1:29" ht="11.85" customHeight="1" x14ac:dyDescent="0.45">
      <c r="A28" s="22" t="s">
        <v>27</v>
      </c>
      <c r="B28" s="19">
        <f t="shared" ref="B28:G28" si="13">+B23+B25+B27</f>
        <v>1851840.59</v>
      </c>
      <c r="C28" s="19">
        <f t="shared" si="13"/>
        <v>1872102.38</v>
      </c>
      <c r="D28" s="19">
        <f t="shared" si="13"/>
        <v>1911071.46</v>
      </c>
      <c r="E28" s="19">
        <f t="shared" si="13"/>
        <v>2004348.7588860001</v>
      </c>
      <c r="F28" s="19">
        <f t="shared" si="13"/>
        <v>2023902.9900000002</v>
      </c>
      <c r="G28" s="19">
        <f t="shared" si="13"/>
        <v>1791728.780205</v>
      </c>
      <c r="H28" s="19"/>
      <c r="I28" s="20"/>
      <c r="J28" s="21">
        <f t="shared" si="0"/>
        <v>1.094143313923146</v>
      </c>
      <c r="K28" s="21">
        <f t="shared" si="0"/>
        <v>2.0815677826337753</v>
      </c>
      <c r="L28" s="21">
        <f t="shared" si="0"/>
        <v>4.8808901623176526</v>
      </c>
      <c r="M28" s="21">
        <f t="shared" si="0"/>
        <v>0.97559025231059859</v>
      </c>
      <c r="N28" s="21">
        <f t="shared" si="0"/>
        <v>-11.471607628535608</v>
      </c>
      <c r="O28" s="21"/>
    </row>
    <row r="29" spans="1:29" ht="11.85" customHeight="1" x14ac:dyDescent="0.45">
      <c r="A29" s="22" t="s">
        <v>28</v>
      </c>
      <c r="B29" s="26">
        <f t="shared" ref="B29:G29" si="14">+B28+B21</f>
        <v>3691356.55</v>
      </c>
      <c r="C29" s="26">
        <f t="shared" si="14"/>
        <v>3750546.88</v>
      </c>
      <c r="D29" s="26">
        <f t="shared" si="14"/>
        <v>3827263.98</v>
      </c>
      <c r="E29" s="26">
        <f t="shared" si="14"/>
        <v>4073414.2668230003</v>
      </c>
      <c r="F29" s="26">
        <f t="shared" si="14"/>
        <v>4118158.75</v>
      </c>
      <c r="G29" s="26">
        <f t="shared" si="14"/>
        <v>3743129.4218370002</v>
      </c>
      <c r="H29" s="26"/>
      <c r="I29" s="20"/>
      <c r="J29" s="21">
        <f t="shared" si="0"/>
        <v>1.6034844967766748</v>
      </c>
      <c r="K29" s="21">
        <f t="shared" si="0"/>
        <v>2.045491029830826</v>
      </c>
      <c r="L29" s="21">
        <f t="shared" si="0"/>
        <v>6.4314948775234582</v>
      </c>
      <c r="M29" s="21">
        <f t="shared" si="0"/>
        <v>1.0984515751671253</v>
      </c>
      <c r="N29" s="21">
        <f t="shared" si="0"/>
        <v>-9.1067234395225682</v>
      </c>
      <c r="O29" s="21"/>
    </row>
    <row r="30" spans="1:29" ht="13.5" customHeight="1" x14ac:dyDescent="0.45">
      <c r="A30" s="27" t="s">
        <v>29</v>
      </c>
      <c r="B30" s="28">
        <f t="shared" ref="B30:C30" si="15">+B15+B21+B28</f>
        <v>7311089.0099999998</v>
      </c>
      <c r="C30" s="28">
        <f t="shared" si="15"/>
        <v>7225722.7999999998</v>
      </c>
      <c r="D30" s="28">
        <f>+D15+D21+D28</f>
        <v>7550704.0699999994</v>
      </c>
      <c r="E30" s="28">
        <f>+E15+E21+E28</f>
        <v>8006265.1754650008</v>
      </c>
      <c r="F30" s="28">
        <f>+F15+F21+F28</f>
        <v>8108299.7700000005</v>
      </c>
      <c r="G30" s="28">
        <f>+G15+G21+G28</f>
        <v>7627663.0918370001</v>
      </c>
      <c r="H30" s="28"/>
      <c r="I30" s="29"/>
      <c r="J30" s="30">
        <f t="shared" si="0"/>
        <v>-1.1676264628051602</v>
      </c>
      <c r="K30" s="30">
        <f t="shared" si="0"/>
        <v>4.497560714618043</v>
      </c>
      <c r="L30" s="30">
        <f t="shared" si="0"/>
        <v>6.033359289963558</v>
      </c>
      <c r="M30" s="30">
        <f t="shared" si="0"/>
        <v>1.2744343623251719</v>
      </c>
      <c r="N30" s="30">
        <f t="shared" si="0"/>
        <v>-5.9277122429700295</v>
      </c>
      <c r="O30" s="30"/>
    </row>
    <row r="31" spans="1:29" ht="12.75" customHeight="1" x14ac:dyDescent="0.45">
      <c r="A31" s="31" t="s">
        <v>30</v>
      </c>
      <c r="B31" s="31"/>
      <c r="C31" s="31"/>
      <c r="D31" s="31"/>
      <c r="E31" s="31"/>
      <c r="F31" s="31"/>
      <c r="G31" s="31"/>
      <c r="H31" s="2"/>
      <c r="I31" s="3"/>
      <c r="J31" s="31"/>
      <c r="K31" s="31"/>
      <c r="L31" s="31"/>
      <c r="M31" s="31"/>
      <c r="N31" s="31"/>
    </row>
    <row r="32" spans="1:29" ht="12" customHeight="1" x14ac:dyDescent="0.5">
      <c r="A32" s="4"/>
      <c r="C32" s="7"/>
      <c r="E32" s="6" t="s">
        <v>1</v>
      </c>
      <c r="F32" s="6"/>
      <c r="G32" s="6"/>
      <c r="H32" s="2"/>
      <c r="I32" s="7"/>
      <c r="J32" s="32"/>
      <c r="K32" s="6" t="s">
        <v>2</v>
      </c>
      <c r="L32" s="6"/>
      <c r="M32" s="6"/>
      <c r="N32" s="6"/>
    </row>
    <row r="33" spans="1:15" ht="11.85" customHeight="1" x14ac:dyDescent="0.45">
      <c r="A33" s="9"/>
      <c r="B33" s="10">
        <v>2557</v>
      </c>
      <c r="C33" s="10">
        <v>2558</v>
      </c>
      <c r="D33" s="10">
        <v>2559</v>
      </c>
      <c r="E33" s="10">
        <v>2560</v>
      </c>
      <c r="F33" s="10">
        <v>2561</v>
      </c>
      <c r="G33" s="10">
        <v>2562</v>
      </c>
      <c r="H33" s="10">
        <v>2563</v>
      </c>
      <c r="I33" s="11"/>
      <c r="J33" s="10">
        <v>2558</v>
      </c>
      <c r="K33" s="10">
        <v>2559</v>
      </c>
      <c r="L33" s="10">
        <v>2560</v>
      </c>
      <c r="M33" s="10">
        <v>2561</v>
      </c>
      <c r="N33" s="10">
        <v>2562</v>
      </c>
      <c r="O33" s="10">
        <v>2563</v>
      </c>
    </row>
    <row r="34" spans="1:15" ht="11.85" customHeight="1" x14ac:dyDescent="0.45">
      <c r="A34" s="12" t="s">
        <v>3</v>
      </c>
      <c r="B34" s="13">
        <v>667007.72</v>
      </c>
      <c r="C34" s="13">
        <v>583266.69999999995</v>
      </c>
      <c r="D34" s="13">
        <v>561870.74</v>
      </c>
      <c r="E34" s="13">
        <v>586015.29209500004</v>
      </c>
      <c r="F34" s="13">
        <v>664002.43999999994</v>
      </c>
      <c r="G34" s="13">
        <v>755439.15</v>
      </c>
      <c r="H34" s="13">
        <v>643510.895838</v>
      </c>
      <c r="I34" s="14"/>
      <c r="J34" s="15">
        <f t="shared" ref="J34:O60" si="16">((C34/B34)-1)*100</f>
        <v>-12.554730251098146</v>
      </c>
      <c r="K34" s="15">
        <f t="shared" si="16"/>
        <v>-3.6682978815694378</v>
      </c>
      <c r="L34" s="15">
        <f t="shared" si="16"/>
        <v>4.2971719963563304</v>
      </c>
      <c r="M34" s="15">
        <f t="shared" si="16"/>
        <v>13.308039731556565</v>
      </c>
      <c r="N34" s="15">
        <f t="shared" si="16"/>
        <v>13.77053825284138</v>
      </c>
      <c r="O34" s="15">
        <f t="shared" si="16"/>
        <v>-14.816316332294932</v>
      </c>
    </row>
    <row r="35" spans="1:15" ht="9.75" customHeight="1" x14ac:dyDescent="0.45">
      <c r="A35" s="12" t="s">
        <v>4</v>
      </c>
      <c r="B35" s="16">
        <v>547640.66</v>
      </c>
      <c r="C35" s="16">
        <v>552065</v>
      </c>
      <c r="D35" s="16">
        <v>510320.27</v>
      </c>
      <c r="E35" s="16">
        <v>594546.92804300005</v>
      </c>
      <c r="F35" s="16">
        <v>623891.59</v>
      </c>
      <c r="G35" s="16">
        <v>558047.21</v>
      </c>
      <c r="H35" s="16">
        <v>512083.28169500001</v>
      </c>
      <c r="I35" s="14"/>
      <c r="J35" s="17">
        <f t="shared" si="16"/>
        <v>0.80789107222243306</v>
      </c>
      <c r="K35" s="17">
        <f t="shared" si="16"/>
        <v>-7.5615606857888036</v>
      </c>
      <c r="L35" s="17">
        <f t="shared" si="16"/>
        <v>16.504666381956579</v>
      </c>
      <c r="M35" s="17">
        <f t="shared" si="16"/>
        <v>4.9356342742515436</v>
      </c>
      <c r="N35" s="17">
        <f t="shared" si="16"/>
        <v>-10.553817531023302</v>
      </c>
      <c r="O35" s="17">
        <f t="shared" si="16"/>
        <v>-8.2365662763549956</v>
      </c>
    </row>
    <row r="36" spans="1:15" ht="10.5" customHeight="1" x14ac:dyDescent="0.45">
      <c r="A36" s="18" t="s">
        <v>5</v>
      </c>
      <c r="B36" s="19">
        <f t="shared" ref="B36:H36" si="17">+B34+B35</f>
        <v>1214648.3799999999</v>
      </c>
      <c r="C36" s="19">
        <f t="shared" si="17"/>
        <v>1135331.7</v>
      </c>
      <c r="D36" s="19">
        <f t="shared" si="17"/>
        <v>1072191.01</v>
      </c>
      <c r="E36" s="19">
        <f t="shared" si="17"/>
        <v>1180562.2201380001</v>
      </c>
      <c r="F36" s="19">
        <f t="shared" si="17"/>
        <v>1287894.0299999998</v>
      </c>
      <c r="G36" s="19">
        <f t="shared" si="17"/>
        <v>1313486.3599999999</v>
      </c>
      <c r="H36" s="19">
        <f t="shared" si="17"/>
        <v>1155594.177533</v>
      </c>
      <c r="I36" s="20"/>
      <c r="J36" s="21">
        <f t="shared" si="16"/>
        <v>-6.5300115906794298</v>
      </c>
      <c r="K36" s="21">
        <f t="shared" si="16"/>
        <v>-5.5614310778074767</v>
      </c>
      <c r="L36" s="21">
        <f t="shared" si="16"/>
        <v>10.107453721142479</v>
      </c>
      <c r="M36" s="21">
        <f t="shared" si="16"/>
        <v>9.0915843342380889</v>
      </c>
      <c r="N36" s="21">
        <f t="shared" si="16"/>
        <v>1.9871456349557004</v>
      </c>
      <c r="O36" s="21">
        <f t="shared" si="16"/>
        <v>-12.020846753749304</v>
      </c>
    </row>
    <row r="37" spans="1:15" ht="11.85" customHeight="1" x14ac:dyDescent="0.45">
      <c r="A37" s="12" t="s">
        <v>6</v>
      </c>
      <c r="B37" s="16">
        <v>602889.80000000005</v>
      </c>
      <c r="C37" s="16">
        <v>568389.92000000004</v>
      </c>
      <c r="D37" s="16">
        <v>578497.25</v>
      </c>
      <c r="E37" s="16">
        <v>671744.97734800004</v>
      </c>
      <c r="F37" s="16">
        <v>664671.52</v>
      </c>
      <c r="G37" s="16">
        <v>608563.51</v>
      </c>
      <c r="H37" s="16"/>
      <c r="I37" s="14"/>
      <c r="J37" s="17">
        <f t="shared" si="16"/>
        <v>-5.7224189229938887</v>
      </c>
      <c r="K37" s="17">
        <f t="shared" si="16"/>
        <v>1.7782387836856817</v>
      </c>
      <c r="L37" s="17">
        <f t="shared" si="16"/>
        <v>16.118957756151818</v>
      </c>
      <c r="M37" s="17">
        <f t="shared" si="16"/>
        <v>-1.0529974300553024</v>
      </c>
      <c r="N37" s="17">
        <f t="shared" si="16"/>
        <v>-8.441464439457258</v>
      </c>
      <c r="O37" s="17"/>
    </row>
    <row r="38" spans="1:15" ht="11.85" customHeight="1" x14ac:dyDescent="0.45">
      <c r="A38" s="22" t="s">
        <v>7</v>
      </c>
      <c r="B38" s="19">
        <f t="shared" ref="B38:G38" si="18">+B34+B35+B37</f>
        <v>1817538.18</v>
      </c>
      <c r="C38" s="19">
        <f t="shared" si="18"/>
        <v>1703721.62</v>
      </c>
      <c r="D38" s="19">
        <f t="shared" si="18"/>
        <v>1650688.26</v>
      </c>
      <c r="E38" s="19">
        <f t="shared" si="18"/>
        <v>1852307.1974860001</v>
      </c>
      <c r="F38" s="19">
        <f t="shared" si="18"/>
        <v>1952565.5499999998</v>
      </c>
      <c r="G38" s="19">
        <f t="shared" si="18"/>
        <v>1922049.8699999999</v>
      </c>
      <c r="H38" s="19"/>
      <c r="I38" s="20"/>
      <c r="J38" s="21">
        <f t="shared" si="16"/>
        <v>-6.2621275994323211</v>
      </c>
      <c r="K38" s="21">
        <f t="shared" si="16"/>
        <v>-3.1127949177518821</v>
      </c>
      <c r="L38" s="21">
        <f t="shared" si="16"/>
        <v>12.214234654216295</v>
      </c>
      <c r="M38" s="21">
        <f t="shared" si="16"/>
        <v>5.4126201447617817</v>
      </c>
      <c r="N38" s="17">
        <f t="shared" si="16"/>
        <v>-1.5628504763898987</v>
      </c>
      <c r="O38" s="17"/>
    </row>
    <row r="39" spans="1:15" ht="11.85" customHeight="1" x14ac:dyDescent="0.45">
      <c r="A39" s="12" t="s">
        <v>8</v>
      </c>
      <c r="B39" s="16">
        <v>606588.34</v>
      </c>
      <c r="C39" s="16">
        <v>572283.53</v>
      </c>
      <c r="D39" s="16">
        <v>521215.39</v>
      </c>
      <c r="E39" s="16">
        <v>582426.24976300006</v>
      </c>
      <c r="F39" s="16">
        <v>632818.53</v>
      </c>
      <c r="G39" s="16">
        <v>633582.69999999995</v>
      </c>
      <c r="H39" s="16"/>
      <c r="I39" s="14"/>
      <c r="J39" s="17">
        <f t="shared" si="16"/>
        <v>-5.6553691750817254</v>
      </c>
      <c r="K39" s="17">
        <f t="shared" si="16"/>
        <v>-8.923573250483031</v>
      </c>
      <c r="L39" s="17">
        <f t="shared" si="16"/>
        <v>11.743870372476927</v>
      </c>
      <c r="M39" s="17">
        <f t="shared" si="16"/>
        <v>8.6521306787778798</v>
      </c>
      <c r="N39" s="17">
        <f t="shared" si="16"/>
        <v>0.12075657771903892</v>
      </c>
      <c r="O39" s="17"/>
    </row>
    <row r="40" spans="1:15" ht="11.25" hidden="1" customHeight="1" x14ac:dyDescent="0.45">
      <c r="A40" s="18" t="s">
        <v>9</v>
      </c>
      <c r="B40" s="19">
        <f t="shared" ref="B40:F40" si="19">+B38+B39</f>
        <v>2424126.52</v>
      </c>
      <c r="C40" s="19">
        <f t="shared" si="19"/>
        <v>2276005.1500000004</v>
      </c>
      <c r="D40" s="19">
        <f t="shared" si="19"/>
        <v>2171903.65</v>
      </c>
      <c r="E40" s="19">
        <f t="shared" si="19"/>
        <v>2434733.447249</v>
      </c>
      <c r="F40" s="19">
        <f t="shared" si="19"/>
        <v>2585384.08</v>
      </c>
      <c r="G40" s="19"/>
      <c r="H40" s="19"/>
      <c r="I40" s="20"/>
      <c r="J40" s="21">
        <f t="shared" si="16"/>
        <v>-6.1102986489335436</v>
      </c>
      <c r="K40" s="21">
        <f t="shared" si="16"/>
        <v>-4.5738692638722878</v>
      </c>
      <c r="L40" s="21">
        <f t="shared" si="16"/>
        <v>12.101356211128422</v>
      </c>
      <c r="M40" s="21">
        <f t="shared" si="16"/>
        <v>6.1875616372387698</v>
      </c>
      <c r="N40" s="17">
        <f t="shared" si="16"/>
        <v>-100</v>
      </c>
      <c r="O40" s="17"/>
    </row>
    <row r="41" spans="1:15" ht="11.85" customHeight="1" x14ac:dyDescent="0.45">
      <c r="A41" s="12" t="s">
        <v>10</v>
      </c>
      <c r="B41" s="16">
        <v>648083.29</v>
      </c>
      <c r="C41" s="16">
        <v>520570.49</v>
      </c>
      <c r="D41" s="16">
        <v>564311.66</v>
      </c>
      <c r="E41" s="16">
        <v>650590.80569099996</v>
      </c>
      <c r="F41" s="16">
        <v>659339.43000000005</v>
      </c>
      <c r="G41" s="16">
        <v>661979.01</v>
      </c>
      <c r="H41" s="16"/>
      <c r="I41" s="20"/>
      <c r="J41" s="17">
        <f t="shared" si="16"/>
        <v>-19.675372281238733</v>
      </c>
      <c r="K41" s="17">
        <f t="shared" si="16"/>
        <v>8.402545061668798</v>
      </c>
      <c r="L41" s="17">
        <f t="shared" si="16"/>
        <v>15.289272188882276</v>
      </c>
      <c r="M41" s="17">
        <f t="shared" si="16"/>
        <v>1.3447199426232403</v>
      </c>
      <c r="N41" s="17">
        <f t="shared" si="16"/>
        <v>0.40033704642841172</v>
      </c>
      <c r="O41" s="17"/>
    </row>
    <row r="42" spans="1:15" ht="10.5" hidden="1" customHeight="1" x14ac:dyDescent="0.45">
      <c r="A42" s="18" t="s">
        <v>11</v>
      </c>
      <c r="B42" s="19">
        <f>+B38+B39+B41</f>
        <v>3072209.81</v>
      </c>
      <c r="C42" s="19">
        <f t="shared" ref="C42:F42" si="20">+C38+C39+C41</f>
        <v>2796575.6400000006</v>
      </c>
      <c r="D42" s="19">
        <f t="shared" si="20"/>
        <v>2736215.31</v>
      </c>
      <c r="E42" s="19">
        <f t="shared" si="20"/>
        <v>3085324.25294</v>
      </c>
      <c r="F42" s="19">
        <f t="shared" si="20"/>
        <v>3244723.5100000002</v>
      </c>
      <c r="G42" s="19"/>
      <c r="H42" s="19"/>
      <c r="I42" s="20"/>
      <c r="J42" s="21">
        <f t="shared" si="16"/>
        <v>-8.9718537159413465</v>
      </c>
      <c r="K42" s="21">
        <f t="shared" si="16"/>
        <v>-2.158365721872646</v>
      </c>
      <c r="L42" s="21">
        <f t="shared" si="16"/>
        <v>12.758825727789681</v>
      </c>
      <c r="M42" s="21">
        <f t="shared" si="16"/>
        <v>5.1663696905798195</v>
      </c>
      <c r="N42" s="17">
        <f t="shared" si="16"/>
        <v>-100</v>
      </c>
      <c r="O42" s="17"/>
    </row>
    <row r="43" spans="1:15" ht="11.25" customHeight="1" x14ac:dyDescent="0.45">
      <c r="A43" s="33" t="s">
        <v>12</v>
      </c>
      <c r="B43" s="23">
        <v>588976.98</v>
      </c>
      <c r="C43" s="23">
        <v>605189.81999999995</v>
      </c>
      <c r="D43" s="23">
        <v>578428.02</v>
      </c>
      <c r="E43" s="23">
        <v>630863.55424500001</v>
      </c>
      <c r="F43" s="23">
        <v>649119.12</v>
      </c>
      <c r="G43" s="23">
        <v>579639.92000000004</v>
      </c>
      <c r="H43" s="23"/>
      <c r="I43" s="14"/>
      <c r="J43" s="17">
        <f t="shared" si="16"/>
        <v>2.7527119990326199</v>
      </c>
      <c r="K43" s="17">
        <f t="shared" si="16"/>
        <v>-4.4220505890201434</v>
      </c>
      <c r="L43" s="17">
        <f t="shared" si="16"/>
        <v>9.0651788004668212</v>
      </c>
      <c r="M43" s="17">
        <f t="shared" si="16"/>
        <v>2.8937423365418047</v>
      </c>
      <c r="N43" s="17">
        <f t="shared" si="16"/>
        <v>-10.703613228955566</v>
      </c>
      <c r="O43" s="17"/>
    </row>
    <row r="44" spans="1:15" ht="11.85" customHeight="1" x14ac:dyDescent="0.45">
      <c r="A44" s="22" t="s">
        <v>13</v>
      </c>
      <c r="B44" s="19">
        <f t="shared" ref="B44:G44" si="21">+B39+B41+B43</f>
        <v>1843648.6099999999</v>
      </c>
      <c r="C44" s="19">
        <f t="shared" si="21"/>
        <v>1698043.8399999999</v>
      </c>
      <c r="D44" s="19">
        <f t="shared" si="21"/>
        <v>1663955.07</v>
      </c>
      <c r="E44" s="19">
        <f t="shared" si="21"/>
        <v>1863880.6096989999</v>
      </c>
      <c r="F44" s="19">
        <f t="shared" si="21"/>
        <v>1941277.08</v>
      </c>
      <c r="G44" s="19">
        <f t="shared" si="21"/>
        <v>1875201.63</v>
      </c>
      <c r="H44" s="19"/>
      <c r="I44" s="20"/>
      <c r="J44" s="21">
        <f t="shared" si="16"/>
        <v>-7.8976421651195228</v>
      </c>
      <c r="K44" s="21">
        <f t="shared" si="16"/>
        <v>-2.007531796116635</v>
      </c>
      <c r="L44" s="21">
        <f t="shared" si="16"/>
        <v>12.01508041313879</v>
      </c>
      <c r="M44" s="21">
        <f t="shared" si="16"/>
        <v>4.1524371195373444</v>
      </c>
      <c r="N44" s="17">
        <f t="shared" si="16"/>
        <v>-3.4037104069657209</v>
      </c>
      <c r="O44" s="17"/>
    </row>
    <row r="45" spans="1:15" ht="11.25" customHeight="1" x14ac:dyDescent="0.45">
      <c r="A45" s="22" t="s">
        <v>14</v>
      </c>
      <c r="B45" s="19">
        <f t="shared" ref="B45:G45" si="22">+B38+B39+B41+B43</f>
        <v>3661186.79</v>
      </c>
      <c r="C45" s="19">
        <f t="shared" si="22"/>
        <v>3401765.4600000004</v>
      </c>
      <c r="D45" s="19">
        <f t="shared" si="22"/>
        <v>3314643.33</v>
      </c>
      <c r="E45" s="19">
        <f t="shared" si="22"/>
        <v>3716187.8071849998</v>
      </c>
      <c r="F45" s="19">
        <f t="shared" si="22"/>
        <v>3893842.6300000004</v>
      </c>
      <c r="G45" s="19">
        <f t="shared" si="22"/>
        <v>3797251.5</v>
      </c>
      <c r="H45" s="19"/>
      <c r="I45" s="20"/>
      <c r="J45" s="21">
        <f t="shared" si="16"/>
        <v>-7.0857168694198114</v>
      </c>
      <c r="K45" s="21">
        <f t="shared" si="16"/>
        <v>-2.5610857369337992</v>
      </c>
      <c r="L45" s="21">
        <f t="shared" si="16"/>
        <v>12.114258977752513</v>
      </c>
      <c r="M45" s="21">
        <f t="shared" si="16"/>
        <v>4.7805663231421436</v>
      </c>
      <c r="N45" s="17">
        <f t="shared" si="16"/>
        <v>-2.4806120631536754</v>
      </c>
      <c r="O45" s="17"/>
    </row>
    <row r="46" spans="1:15" ht="11.25" customHeight="1" x14ac:dyDescent="0.45">
      <c r="A46" s="12" t="s">
        <v>15</v>
      </c>
      <c r="B46" s="16">
        <v>651677.23</v>
      </c>
      <c r="C46" s="16">
        <v>590210.68000000005</v>
      </c>
      <c r="D46" s="16">
        <v>568955.04</v>
      </c>
      <c r="E46" s="16">
        <v>646798.35173500003</v>
      </c>
      <c r="F46" s="16">
        <v>681465.06</v>
      </c>
      <c r="G46" s="16">
        <v>660641.22314300004</v>
      </c>
      <c r="H46" s="16"/>
      <c r="I46" s="14"/>
      <c r="J46" s="17">
        <f t="shared" si="16"/>
        <v>-9.4320542701791137</v>
      </c>
      <c r="K46" s="17">
        <f t="shared" si="16"/>
        <v>-3.6013648550039856</v>
      </c>
      <c r="L46" s="17">
        <f t="shared" si="16"/>
        <v>13.681803703681039</v>
      </c>
      <c r="M46" s="17">
        <f t="shared" si="16"/>
        <v>5.3597397352681098</v>
      </c>
      <c r="N46" s="17">
        <f t="shared" si="16"/>
        <v>-3.0557453462104145</v>
      </c>
      <c r="O46" s="17"/>
    </row>
    <row r="47" spans="1:15" ht="8.4499999999999993" hidden="1" customHeight="1" x14ac:dyDescent="0.45">
      <c r="A47" s="24" t="s">
        <v>16</v>
      </c>
      <c r="B47" s="19">
        <f t="shared" ref="B47:G47" si="23">+B45+B46</f>
        <v>4312864.0199999996</v>
      </c>
      <c r="C47" s="19">
        <f t="shared" si="23"/>
        <v>3991976.1400000006</v>
      </c>
      <c r="D47" s="19">
        <f t="shared" si="23"/>
        <v>3883598.37</v>
      </c>
      <c r="E47" s="19">
        <f t="shared" si="23"/>
        <v>4362986.1589199994</v>
      </c>
      <c r="F47" s="19">
        <f t="shared" si="23"/>
        <v>4575307.6900000004</v>
      </c>
      <c r="G47" s="19">
        <f t="shared" si="23"/>
        <v>4457892.7231430002</v>
      </c>
      <c r="H47" s="19"/>
      <c r="I47" s="20"/>
      <c r="J47" s="21">
        <f t="shared" si="16"/>
        <v>-7.4402503420453066</v>
      </c>
      <c r="K47" s="21">
        <f t="shared" si="16"/>
        <v>-2.7148902247697393</v>
      </c>
      <c r="L47" s="21">
        <f t="shared" si="16"/>
        <v>12.343907460235105</v>
      </c>
      <c r="M47" s="21">
        <f t="shared" si="16"/>
        <v>4.8664268770579389</v>
      </c>
      <c r="N47" s="17">
        <f t="shared" si="16"/>
        <v>-2.566274769096466</v>
      </c>
      <c r="O47" s="17"/>
    </row>
    <row r="48" spans="1:15" ht="11.85" customHeight="1" x14ac:dyDescent="0.45">
      <c r="A48" s="12" t="s">
        <v>17</v>
      </c>
      <c r="B48" s="16">
        <v>570992.82999999996</v>
      </c>
      <c r="C48" s="16">
        <v>586459.49</v>
      </c>
      <c r="D48" s="16">
        <v>585713.25</v>
      </c>
      <c r="E48" s="16">
        <v>642226.26649499999</v>
      </c>
      <c r="F48" s="16">
        <v>780889.88</v>
      </c>
      <c r="G48" s="16">
        <v>616376.55000000005</v>
      </c>
      <c r="H48" s="16"/>
      <c r="I48" s="14"/>
      <c r="J48" s="17">
        <f t="shared" si="16"/>
        <v>2.7087310360797368</v>
      </c>
      <c r="K48" s="17">
        <f t="shared" si="16"/>
        <v>-0.12724493553680771</v>
      </c>
      <c r="L48" s="17">
        <f t="shared" si="16"/>
        <v>9.6485808533441908</v>
      </c>
      <c r="M48" s="17">
        <f t="shared" si="16"/>
        <v>21.591084130172298</v>
      </c>
      <c r="N48" s="17">
        <f t="shared" si="16"/>
        <v>-21.067417341866435</v>
      </c>
      <c r="O48" s="17"/>
    </row>
    <row r="49" spans="1:15" ht="12" hidden="1" customHeight="1" x14ac:dyDescent="0.45">
      <c r="A49" s="24" t="s">
        <v>18</v>
      </c>
      <c r="B49" s="19">
        <f t="shared" ref="B49:F49" si="24">B48+B47</f>
        <v>4883856.8499999996</v>
      </c>
      <c r="C49" s="19">
        <f t="shared" si="24"/>
        <v>4578435.6300000008</v>
      </c>
      <c r="D49" s="19">
        <f t="shared" si="24"/>
        <v>4469311.62</v>
      </c>
      <c r="E49" s="19">
        <f t="shared" si="24"/>
        <v>5005212.425414999</v>
      </c>
      <c r="F49" s="19">
        <f t="shared" si="24"/>
        <v>5356197.57</v>
      </c>
      <c r="G49" s="19">
        <f>G48+G47</f>
        <v>5074269.273143</v>
      </c>
      <c r="H49" s="19"/>
      <c r="I49" s="20"/>
      <c r="J49" s="21">
        <f t="shared" si="16"/>
        <v>-6.2536890285799229</v>
      </c>
      <c r="K49" s="21">
        <f t="shared" si="16"/>
        <v>-2.3834344046462119</v>
      </c>
      <c r="L49" s="21">
        <f t="shared" si="16"/>
        <v>11.990678900456686</v>
      </c>
      <c r="M49" s="21">
        <f t="shared" si="16"/>
        <v>7.0123925770423146</v>
      </c>
      <c r="N49" s="17">
        <f t="shared" si="16"/>
        <v>-5.2635903207916996</v>
      </c>
      <c r="O49" s="17"/>
    </row>
    <row r="50" spans="1:15" ht="11.85" customHeight="1" x14ac:dyDescent="0.45">
      <c r="A50" s="12" t="s">
        <v>19</v>
      </c>
      <c r="B50" s="16">
        <v>695869.92</v>
      </c>
      <c r="C50" s="16">
        <v>573178.29</v>
      </c>
      <c r="D50" s="16">
        <v>585303.62</v>
      </c>
      <c r="E50" s="16">
        <v>614963.00359099999</v>
      </c>
      <c r="F50" s="16">
        <v>664092.43000000005</v>
      </c>
      <c r="G50" s="16">
        <v>595475.92000000004</v>
      </c>
      <c r="H50" s="16"/>
      <c r="I50" s="14"/>
      <c r="J50" s="17">
        <f t="shared" si="16"/>
        <v>-17.631403007044767</v>
      </c>
      <c r="K50" s="17">
        <f t="shared" si="16"/>
        <v>2.1154552102802038</v>
      </c>
      <c r="L50" s="17">
        <f t="shared" si="16"/>
        <v>5.067350103011492</v>
      </c>
      <c r="M50" s="17">
        <f t="shared" si="16"/>
        <v>7.9890052120395572</v>
      </c>
      <c r="N50" s="17">
        <f t="shared" si="16"/>
        <v>-10.332373461929089</v>
      </c>
      <c r="O50" s="17"/>
    </row>
    <row r="51" spans="1:15" ht="11.85" customHeight="1" x14ac:dyDescent="0.45">
      <c r="A51" s="22" t="s">
        <v>20</v>
      </c>
      <c r="B51" s="19">
        <f t="shared" ref="B51:F51" si="25">+B46+B48+B50</f>
        <v>1918539.98</v>
      </c>
      <c r="C51" s="19">
        <f t="shared" si="25"/>
        <v>1749848.46</v>
      </c>
      <c r="D51" s="19">
        <f t="shared" si="25"/>
        <v>1739971.9100000001</v>
      </c>
      <c r="E51" s="19">
        <f t="shared" si="25"/>
        <v>1903987.6218210002</v>
      </c>
      <c r="F51" s="19">
        <f t="shared" si="25"/>
        <v>2126447.37</v>
      </c>
      <c r="G51" s="19">
        <f>+G46+G48+G50</f>
        <v>1872493.6931429999</v>
      </c>
      <c r="H51" s="19"/>
      <c r="I51" s="20"/>
      <c r="J51" s="21">
        <f t="shared" si="16"/>
        <v>-8.7927028760693364</v>
      </c>
      <c r="K51" s="21">
        <f t="shared" si="16"/>
        <v>-0.56442316153478833</v>
      </c>
      <c r="L51" s="21">
        <f t="shared" si="16"/>
        <v>9.4263425103799481</v>
      </c>
      <c r="M51" s="21">
        <f t="shared" si="16"/>
        <v>11.683886262151022</v>
      </c>
      <c r="N51" s="21">
        <f t="shared" si="16"/>
        <v>-11.942626957985802</v>
      </c>
      <c r="O51" s="21"/>
    </row>
    <row r="52" spans="1:15" ht="9.75" hidden="1" customHeight="1" x14ac:dyDescent="0.45">
      <c r="A52" s="24" t="s">
        <v>21</v>
      </c>
      <c r="B52" s="19">
        <f t="shared" ref="B52:F52" si="26">+B45+B46+B48+B50</f>
        <v>5579726.7699999996</v>
      </c>
      <c r="C52" s="19">
        <f t="shared" si="26"/>
        <v>5151613.9200000009</v>
      </c>
      <c r="D52" s="19">
        <f t="shared" si="26"/>
        <v>5054615.24</v>
      </c>
      <c r="E52" s="19">
        <f t="shared" si="26"/>
        <v>5620175.4290059991</v>
      </c>
      <c r="F52" s="19">
        <f t="shared" si="26"/>
        <v>6020290</v>
      </c>
      <c r="G52" s="19">
        <f>+G45+G46+G48+G50</f>
        <v>5669745.1931429999</v>
      </c>
      <c r="H52" s="19"/>
      <c r="I52" s="20"/>
      <c r="J52" s="21">
        <f t="shared" si="16"/>
        <v>-7.6726489960367461</v>
      </c>
      <c r="K52" s="21">
        <f t="shared" si="16"/>
        <v>-1.8828794530472259</v>
      </c>
      <c r="L52" s="21">
        <f t="shared" si="16"/>
        <v>11.188985949522024</v>
      </c>
      <c r="M52" s="21">
        <f t="shared" si="16"/>
        <v>7.1192541237946161</v>
      </c>
      <c r="N52" s="21">
        <f t="shared" si="16"/>
        <v>-5.8227229395427793</v>
      </c>
      <c r="O52" s="21"/>
    </row>
    <row r="53" spans="1:15" ht="12" customHeight="1" x14ac:dyDescent="0.45">
      <c r="A53" s="12" t="s">
        <v>22</v>
      </c>
      <c r="B53" s="16">
        <v>651946.56000000006</v>
      </c>
      <c r="C53" s="16">
        <v>593171.23</v>
      </c>
      <c r="D53" s="16">
        <v>612072.64</v>
      </c>
      <c r="E53" s="16">
        <v>658785.20916900004</v>
      </c>
      <c r="F53" s="16">
        <v>716493.74</v>
      </c>
      <c r="G53" s="16">
        <v>621738.42014199996</v>
      </c>
      <c r="H53" s="16"/>
      <c r="I53" s="14"/>
      <c r="J53" s="17">
        <f t="shared" si="16"/>
        <v>-9.0153600933180922</v>
      </c>
      <c r="K53" s="17">
        <f t="shared" si="16"/>
        <v>3.1865014761420563</v>
      </c>
      <c r="L53" s="17">
        <f t="shared" si="16"/>
        <v>7.6318668923021971</v>
      </c>
      <c r="M53" s="17">
        <f t="shared" si="16"/>
        <v>8.7598400856318861</v>
      </c>
      <c r="N53" s="21">
        <f t="shared" si="16"/>
        <v>-13.22486360564714</v>
      </c>
      <c r="O53" s="21"/>
    </row>
    <row r="54" spans="1:15" ht="13.5" hidden="1" customHeight="1" x14ac:dyDescent="0.45">
      <c r="A54" s="24" t="s">
        <v>23</v>
      </c>
      <c r="B54" s="19">
        <f t="shared" ref="B54:E54" si="27">+B45+B51+B53</f>
        <v>6231673.3300000001</v>
      </c>
      <c r="C54" s="19">
        <f t="shared" si="27"/>
        <v>5744785.1500000004</v>
      </c>
      <c r="D54" s="19">
        <f t="shared" si="27"/>
        <v>5666687.8799999999</v>
      </c>
      <c r="E54" s="19">
        <f t="shared" si="27"/>
        <v>6278960.6381750004</v>
      </c>
      <c r="F54" s="19">
        <f>+F45+F51+F53</f>
        <v>6736783.7400000002</v>
      </c>
      <c r="G54" s="19">
        <f>+G45+G51+G53</f>
        <v>6291483.6132849995</v>
      </c>
      <c r="H54" s="19"/>
      <c r="I54" s="20"/>
      <c r="J54" s="21">
        <f t="shared" si="16"/>
        <v>-7.8131210385509631</v>
      </c>
      <c r="K54" s="21">
        <f t="shared" si="16"/>
        <v>-1.3594463145414681</v>
      </c>
      <c r="L54" s="21">
        <f t="shared" si="16"/>
        <v>10.804772931573581</v>
      </c>
      <c r="M54" s="21">
        <f t="shared" si="16"/>
        <v>7.2913835299669438</v>
      </c>
      <c r="N54" s="21">
        <f t="shared" si="16"/>
        <v>-6.6099810221160631</v>
      </c>
      <c r="O54" s="21"/>
    </row>
    <row r="55" spans="1:15" ht="15.75" customHeight="1" x14ac:dyDescent="0.45">
      <c r="A55" s="12" t="s">
        <v>24</v>
      </c>
      <c r="B55" s="16">
        <v>605434.54</v>
      </c>
      <c r="C55" s="16">
        <v>598483.51</v>
      </c>
      <c r="D55" s="16">
        <v>608756.12</v>
      </c>
      <c r="E55" s="16">
        <v>650968.12724399997</v>
      </c>
      <c r="F55" s="16">
        <v>727619.52</v>
      </c>
      <c r="G55" s="16">
        <v>582028.49984199996</v>
      </c>
      <c r="H55" s="16"/>
      <c r="I55" s="14"/>
      <c r="J55" s="17">
        <f t="shared" si="16"/>
        <v>-1.1481059537832183</v>
      </c>
      <c r="K55" s="17">
        <f t="shared" si="16"/>
        <v>1.7164399400076968</v>
      </c>
      <c r="L55" s="17">
        <f t="shared" si="16"/>
        <v>6.9341409239549012</v>
      </c>
      <c r="M55" s="17">
        <f t="shared" si="16"/>
        <v>11.774983988927179</v>
      </c>
      <c r="N55" s="21">
        <f t="shared" si="16"/>
        <v>-20.009224073317888</v>
      </c>
      <c r="O55" s="21"/>
    </row>
    <row r="56" spans="1:15" ht="15" hidden="1" customHeight="1" x14ac:dyDescent="0.45">
      <c r="A56" s="24" t="s">
        <v>25</v>
      </c>
      <c r="B56" s="19">
        <f t="shared" ref="B56:E56" si="28">+B45+B51+B53+B55</f>
        <v>6837107.8700000001</v>
      </c>
      <c r="C56" s="19">
        <f t="shared" si="28"/>
        <v>6343268.6600000001</v>
      </c>
      <c r="D56" s="19">
        <f t="shared" si="28"/>
        <v>6275444</v>
      </c>
      <c r="E56" s="19">
        <f t="shared" si="28"/>
        <v>6929928.7654190008</v>
      </c>
      <c r="F56" s="19">
        <f>+F45+F51+F53+F55</f>
        <v>7464403.2599999998</v>
      </c>
      <c r="G56" s="19">
        <f>+G45+G51+G53+G55</f>
        <v>6873512.1131269997</v>
      </c>
      <c r="H56" s="19"/>
      <c r="I56" s="20"/>
      <c r="J56" s="21">
        <f t="shared" si="16"/>
        <v>-7.2229255321080714</v>
      </c>
      <c r="K56" s="21">
        <f t="shared" si="16"/>
        <v>-1.0692383317720044</v>
      </c>
      <c r="L56" s="21">
        <f t="shared" si="16"/>
        <v>10.42929815673601</v>
      </c>
      <c r="M56" s="21">
        <f t="shared" si="16"/>
        <v>7.7125539478569705</v>
      </c>
      <c r="N56" s="21">
        <f t="shared" si="16"/>
        <v>-7.916120368783508</v>
      </c>
      <c r="O56" s="21"/>
    </row>
    <row r="57" spans="1:15" ht="14.25" customHeight="1" x14ac:dyDescent="0.45">
      <c r="A57" s="12" t="s">
        <v>26</v>
      </c>
      <c r="B57" s="16">
        <v>566796.92000000004</v>
      </c>
      <c r="C57" s="16">
        <v>562809.74</v>
      </c>
      <c r="D57" s="16">
        <v>612742.71</v>
      </c>
      <c r="E57" s="16">
        <v>657189.64674899995</v>
      </c>
      <c r="F57" s="16">
        <v>599635.65</v>
      </c>
      <c r="G57" s="16">
        <v>563799.30732300004</v>
      </c>
      <c r="H57" s="16"/>
      <c r="I57" s="14"/>
      <c r="J57" s="17">
        <f t="shared" si="16"/>
        <v>-0.70345830390187158</v>
      </c>
      <c r="K57" s="17">
        <f t="shared" si="16"/>
        <v>8.8720870395739837</v>
      </c>
      <c r="L57" s="17">
        <f t="shared" si="16"/>
        <v>7.2537683474031001</v>
      </c>
      <c r="M57" s="17">
        <f t="shared" si="16"/>
        <v>-8.7575933421515817</v>
      </c>
      <c r="N57" s="17">
        <f t="shared" si="16"/>
        <v>-5.9763529198105463</v>
      </c>
      <c r="O57" s="17"/>
    </row>
    <row r="58" spans="1:15" ht="11.85" customHeight="1" x14ac:dyDescent="0.45">
      <c r="A58" s="22" t="s">
        <v>27</v>
      </c>
      <c r="B58" s="19">
        <f t="shared" ref="B58:G58" si="29">+B53+B55+B57</f>
        <v>1824178.02</v>
      </c>
      <c r="C58" s="19">
        <f t="shared" si="29"/>
        <v>1754464.48</v>
      </c>
      <c r="D58" s="19">
        <f t="shared" si="29"/>
        <v>1833571.47</v>
      </c>
      <c r="E58" s="19">
        <f t="shared" si="29"/>
        <v>1966942.9831619998</v>
      </c>
      <c r="F58" s="19">
        <f t="shared" si="29"/>
        <v>2043748.9100000001</v>
      </c>
      <c r="G58" s="19">
        <f t="shared" si="29"/>
        <v>1767566.2273069997</v>
      </c>
      <c r="H58" s="19"/>
      <c r="I58" s="20"/>
      <c r="J58" s="21">
        <f t="shared" si="16"/>
        <v>-3.8216412672267608</v>
      </c>
      <c r="K58" s="21">
        <f t="shared" si="16"/>
        <v>4.5088966406433117</v>
      </c>
      <c r="L58" s="21">
        <f t="shared" si="16"/>
        <v>7.2738649866754157</v>
      </c>
      <c r="M58" s="21">
        <f t="shared" si="16"/>
        <v>3.9048374810808806</v>
      </c>
      <c r="N58" s="21">
        <f t="shared" si="16"/>
        <v>-13.513532965896502</v>
      </c>
      <c r="O58" s="21"/>
    </row>
    <row r="59" spans="1:15" ht="11.85" customHeight="1" x14ac:dyDescent="0.45">
      <c r="A59" s="22" t="s">
        <v>28</v>
      </c>
      <c r="B59" s="26">
        <f t="shared" ref="B59:G59" si="30">+B58+B51</f>
        <v>3742718</v>
      </c>
      <c r="C59" s="26">
        <f t="shared" si="30"/>
        <v>3504312.94</v>
      </c>
      <c r="D59" s="26">
        <f t="shared" si="30"/>
        <v>3573543.38</v>
      </c>
      <c r="E59" s="26">
        <f t="shared" si="30"/>
        <v>3870930.6049830001</v>
      </c>
      <c r="F59" s="26">
        <f t="shared" si="30"/>
        <v>4170196.2800000003</v>
      </c>
      <c r="G59" s="26">
        <f t="shared" si="30"/>
        <v>3640059.9204499996</v>
      </c>
      <c r="H59" s="26"/>
      <c r="I59" s="20"/>
      <c r="J59" s="21">
        <f t="shared" si="16"/>
        <v>-6.3698376420558533</v>
      </c>
      <c r="K59" s="21">
        <f t="shared" si="16"/>
        <v>1.9755781285903051</v>
      </c>
      <c r="L59" s="21">
        <f t="shared" si="16"/>
        <v>8.3219145078071044</v>
      </c>
      <c r="M59" s="21">
        <f t="shared" si="16"/>
        <v>7.7311041079310305</v>
      </c>
      <c r="N59" s="21">
        <f t="shared" si="16"/>
        <v>-12.712503775721572</v>
      </c>
      <c r="O59" s="21"/>
    </row>
    <row r="60" spans="1:15" ht="13.5" customHeight="1" x14ac:dyDescent="0.45">
      <c r="A60" s="27" t="s">
        <v>29</v>
      </c>
      <c r="B60" s="28">
        <f t="shared" ref="B60:G60" si="31">B34+B35+B37+B39+B41+B43+B46+B48+B50+B53+B55+B57</f>
        <v>7403904.79</v>
      </c>
      <c r="C60" s="28">
        <f t="shared" si="31"/>
        <v>6906078.4000000004</v>
      </c>
      <c r="D60" s="28">
        <f t="shared" si="31"/>
        <v>6888186.71</v>
      </c>
      <c r="E60" s="28">
        <f t="shared" si="31"/>
        <v>7587118.4121679999</v>
      </c>
      <c r="F60" s="28">
        <f t="shared" si="31"/>
        <v>8064038.9100000001</v>
      </c>
      <c r="G60" s="28">
        <f t="shared" si="31"/>
        <v>7437311.4204500001</v>
      </c>
      <c r="H60" s="28"/>
      <c r="I60" s="29"/>
      <c r="J60" s="30">
        <f t="shared" si="16"/>
        <v>-6.7238356532134613</v>
      </c>
      <c r="K60" s="30">
        <f t="shared" si="16"/>
        <v>-0.2590716317382169</v>
      </c>
      <c r="L60" s="30">
        <f t="shared" si="16"/>
        <v>10.14681703028344</v>
      </c>
      <c r="M60" s="30">
        <f t="shared" si="16"/>
        <v>6.2859240086081902</v>
      </c>
      <c r="N60" s="30">
        <f t="shared" si="16"/>
        <v>-7.7718807727082284</v>
      </c>
      <c r="O60" s="30"/>
    </row>
    <row r="61" spans="1:15" ht="12.6" customHeight="1" x14ac:dyDescent="0.5">
      <c r="A61" s="31" t="s">
        <v>31</v>
      </c>
      <c r="B61" s="31"/>
      <c r="C61" s="31"/>
      <c r="D61" s="31"/>
      <c r="E61" s="31"/>
      <c r="F61" s="31"/>
      <c r="G61" s="31"/>
      <c r="H61" s="2"/>
      <c r="I61" s="3"/>
      <c r="J61" s="34"/>
      <c r="K61" s="34"/>
      <c r="L61" s="34"/>
    </row>
    <row r="62" spans="1:15" ht="10.5" customHeight="1" x14ac:dyDescent="0.5">
      <c r="A62" s="4"/>
      <c r="C62" s="5"/>
      <c r="E62" s="6" t="s">
        <v>1</v>
      </c>
      <c r="F62" s="6"/>
      <c r="G62" s="6"/>
      <c r="H62" s="2"/>
      <c r="I62" s="7"/>
      <c r="J62" s="4"/>
      <c r="K62" s="34"/>
      <c r="L62" s="34"/>
    </row>
    <row r="63" spans="1:15" ht="11.25" customHeight="1" x14ac:dyDescent="0.5">
      <c r="A63" s="9"/>
      <c r="B63" s="10">
        <v>2557</v>
      </c>
      <c r="C63" s="10">
        <v>2558</v>
      </c>
      <c r="D63" s="10">
        <v>2559</v>
      </c>
      <c r="E63" s="10">
        <v>2560</v>
      </c>
      <c r="F63" s="10">
        <v>2561</v>
      </c>
      <c r="G63" s="10">
        <v>2562</v>
      </c>
      <c r="H63" s="10">
        <v>2563</v>
      </c>
      <c r="I63" s="11"/>
      <c r="J63" s="35"/>
      <c r="K63" s="34"/>
      <c r="L63" s="34"/>
    </row>
    <row r="64" spans="1:15" ht="12" customHeight="1" x14ac:dyDescent="0.5">
      <c r="A64" s="12" t="s">
        <v>3</v>
      </c>
      <c r="B64" s="13">
        <f t="shared" ref="B64:H79" si="32">+B4-B34</f>
        <v>-90397.329999999958</v>
      </c>
      <c r="C64" s="13">
        <f t="shared" si="32"/>
        <v>-20176.369999999995</v>
      </c>
      <c r="D64" s="13">
        <f t="shared" si="32"/>
        <v>877.61999999999534</v>
      </c>
      <c r="E64" s="13">
        <f t="shared" si="32"/>
        <v>23343.666689999984</v>
      </c>
      <c r="F64" s="13">
        <f t="shared" si="32"/>
        <v>-8901.1499999999069</v>
      </c>
      <c r="G64" s="13">
        <f t="shared" si="32"/>
        <v>-139449.33999999997</v>
      </c>
      <c r="H64" s="13">
        <f t="shared" si="32"/>
        <v>-56016.509031999973</v>
      </c>
      <c r="I64" s="36"/>
      <c r="J64" s="37"/>
      <c r="K64" s="34"/>
      <c r="L64" s="34"/>
    </row>
    <row r="65" spans="1:12" ht="11.85" customHeight="1" x14ac:dyDescent="0.5">
      <c r="A65" s="12" t="s">
        <v>4</v>
      </c>
      <c r="B65" s="16">
        <f t="shared" si="32"/>
        <v>51076.270000000019</v>
      </c>
      <c r="C65" s="16">
        <f t="shared" si="32"/>
        <v>5875.1999999999534</v>
      </c>
      <c r="D65" s="16">
        <f t="shared" si="32"/>
        <v>173100.05999999994</v>
      </c>
      <c r="E65" s="16">
        <f t="shared" si="32"/>
        <v>51670.274252999923</v>
      </c>
      <c r="F65" s="16">
        <f t="shared" si="32"/>
        <v>22687.320000000065</v>
      </c>
      <c r="G65" s="16">
        <f t="shared" si="32"/>
        <v>122153.42000000004</v>
      </c>
      <c r="H65" s="16">
        <f t="shared" si="32"/>
        <v>110226.28727500001</v>
      </c>
      <c r="I65" s="36"/>
      <c r="J65" s="37"/>
      <c r="K65" s="34"/>
      <c r="L65" s="34"/>
    </row>
    <row r="66" spans="1:12" ht="15" customHeight="1" x14ac:dyDescent="0.5">
      <c r="A66" s="18" t="s">
        <v>5</v>
      </c>
      <c r="B66" s="16">
        <f t="shared" si="32"/>
        <v>-39321.059999999823</v>
      </c>
      <c r="C66" s="16">
        <f t="shared" si="32"/>
        <v>-14301.170000000158</v>
      </c>
      <c r="D66" s="16">
        <f t="shared" si="32"/>
        <v>173977.67999999993</v>
      </c>
      <c r="E66" s="16">
        <f t="shared" si="32"/>
        <v>75013.940942999907</v>
      </c>
      <c r="F66" s="16">
        <f t="shared" si="32"/>
        <v>13786.170000000391</v>
      </c>
      <c r="G66" s="16">
        <f t="shared" si="32"/>
        <v>-17295.919999999925</v>
      </c>
      <c r="H66" s="16">
        <f t="shared" si="32"/>
        <v>54209.778242999921</v>
      </c>
      <c r="I66" s="38"/>
      <c r="J66" s="37"/>
      <c r="K66" s="34"/>
      <c r="L66" s="34"/>
    </row>
    <row r="67" spans="1:12" ht="11.85" customHeight="1" x14ac:dyDescent="0.5">
      <c r="A67" s="12" t="s">
        <v>6</v>
      </c>
      <c r="B67" s="16">
        <f t="shared" si="32"/>
        <v>34078.529999999912</v>
      </c>
      <c r="C67" s="16">
        <f t="shared" si="32"/>
        <v>42073.409999999916</v>
      </c>
      <c r="D67" s="16">
        <f t="shared" si="32"/>
        <v>99646.410000000033</v>
      </c>
      <c r="E67" s="16">
        <f t="shared" si="32"/>
        <v>54553.602881999919</v>
      </c>
      <c r="F67" s="16">
        <f t="shared" si="32"/>
        <v>41346.429999999935</v>
      </c>
      <c r="G67" s="16">
        <f t="shared" si="32"/>
        <v>56776.569999999949</v>
      </c>
      <c r="H67" s="16"/>
      <c r="I67" s="36"/>
      <c r="J67" s="37"/>
      <c r="K67" s="34"/>
      <c r="L67" s="34"/>
    </row>
    <row r="68" spans="1:12" ht="11.85" customHeight="1" x14ac:dyDescent="0.5">
      <c r="A68" s="22" t="s">
        <v>7</v>
      </c>
      <c r="B68" s="19">
        <f t="shared" ref="B68:C68" si="33">+B64+B65+B67</f>
        <v>-5242.5300000000279</v>
      </c>
      <c r="C68" s="19">
        <f t="shared" si="33"/>
        <v>27772.239999999874</v>
      </c>
      <c r="D68" s="19">
        <f t="shared" si="32"/>
        <v>273624.09000000008</v>
      </c>
      <c r="E68" s="19">
        <f t="shared" si="32"/>
        <v>129567.54382499983</v>
      </c>
      <c r="F68" s="19">
        <f t="shared" si="32"/>
        <v>55132.600000000326</v>
      </c>
      <c r="G68" s="19">
        <f t="shared" si="32"/>
        <v>39480.65000000014</v>
      </c>
      <c r="H68" s="19"/>
      <c r="I68" s="38"/>
      <c r="J68" s="37"/>
      <c r="K68" s="34"/>
      <c r="L68" s="34"/>
    </row>
    <row r="69" spans="1:12" ht="11.85" customHeight="1" x14ac:dyDescent="0.5">
      <c r="A69" s="12" t="s">
        <v>8</v>
      </c>
      <c r="B69" s="16">
        <f t="shared" ref="B69:C69" si="34">+B9-B39</f>
        <v>-55380.939999999944</v>
      </c>
      <c r="C69" s="16">
        <f t="shared" si="34"/>
        <v>-24077.119999999995</v>
      </c>
      <c r="D69" s="16">
        <f t="shared" si="32"/>
        <v>20858.670000000042</v>
      </c>
      <c r="E69" s="16">
        <f t="shared" si="32"/>
        <v>-804.59688100009225</v>
      </c>
      <c r="F69" s="16">
        <f t="shared" si="32"/>
        <v>-42268.780000000028</v>
      </c>
      <c r="G69" s="16">
        <f t="shared" si="32"/>
        <v>-50639.209999999963</v>
      </c>
      <c r="H69" s="16"/>
      <c r="I69" s="36"/>
      <c r="J69" s="37"/>
      <c r="K69" s="34"/>
      <c r="L69" s="34"/>
    </row>
    <row r="70" spans="1:12" ht="15" hidden="1" customHeight="1" x14ac:dyDescent="0.5">
      <c r="A70" s="18" t="s">
        <v>9</v>
      </c>
      <c r="B70" s="19">
        <f>+B68+B69</f>
        <v>-60623.469999999972</v>
      </c>
      <c r="C70" s="19">
        <f>+C68+C69</f>
        <v>3695.1199999998789</v>
      </c>
      <c r="D70" s="19">
        <f>+D68+D69</f>
        <v>294482.76000000013</v>
      </c>
      <c r="E70" s="19">
        <f t="shared" si="32"/>
        <v>128762.9469440002</v>
      </c>
      <c r="F70" s="19">
        <f t="shared" si="32"/>
        <v>12863.820000000298</v>
      </c>
      <c r="G70" s="19">
        <f t="shared" si="32"/>
        <v>0</v>
      </c>
      <c r="H70" s="19"/>
      <c r="I70" s="38"/>
      <c r="J70" s="37"/>
      <c r="K70" s="34"/>
      <c r="L70" s="34"/>
    </row>
    <row r="71" spans="1:12" ht="11.85" customHeight="1" x14ac:dyDescent="0.5">
      <c r="A71" s="12" t="s">
        <v>10</v>
      </c>
      <c r="B71" s="16">
        <f t="shared" ref="B71:G86" si="35">+B11-B41</f>
        <v>-27572.190000000061</v>
      </c>
      <c r="C71" s="16">
        <f t="shared" si="35"/>
        <v>71846.690000000061</v>
      </c>
      <c r="D71" s="16">
        <f t="shared" si="32"/>
        <v>50143.390000000014</v>
      </c>
      <c r="E71" s="16">
        <f t="shared" si="32"/>
        <v>30459.917262000032</v>
      </c>
      <c r="F71" s="16">
        <f t="shared" si="32"/>
        <v>35281.189999999944</v>
      </c>
      <c r="G71" s="16">
        <f t="shared" si="32"/>
        <v>1593.4100000000326</v>
      </c>
      <c r="H71" s="16"/>
      <c r="I71" s="38"/>
      <c r="J71" s="37"/>
      <c r="K71" s="34"/>
      <c r="L71" s="34"/>
    </row>
    <row r="72" spans="1:12" ht="12.75" hidden="1" customHeight="1" x14ac:dyDescent="0.5">
      <c r="A72" s="18" t="s">
        <v>11</v>
      </c>
      <c r="B72" s="19">
        <f t="shared" si="35"/>
        <v>-88195.660000000149</v>
      </c>
      <c r="C72" s="19">
        <f t="shared" si="35"/>
        <v>75541.80999999959</v>
      </c>
      <c r="D72" s="19">
        <f t="shared" si="32"/>
        <v>344626.14999999991</v>
      </c>
      <c r="E72" s="19">
        <f t="shared" si="32"/>
        <v>159222.86420600023</v>
      </c>
      <c r="F72" s="19">
        <f t="shared" si="32"/>
        <v>48145.010000000242</v>
      </c>
      <c r="G72" s="19">
        <f t="shared" si="32"/>
        <v>0</v>
      </c>
      <c r="H72" s="19"/>
      <c r="I72" s="38"/>
      <c r="J72" s="39"/>
      <c r="K72" s="34"/>
      <c r="L72" s="34"/>
    </row>
    <row r="73" spans="1:12" ht="11.85" customHeight="1" x14ac:dyDescent="0.5">
      <c r="A73" s="12" t="s">
        <v>12</v>
      </c>
      <c r="B73" s="16">
        <f t="shared" si="35"/>
        <v>46741.330000000075</v>
      </c>
      <c r="C73" s="16">
        <f t="shared" si="35"/>
        <v>-2131.3499999999767</v>
      </c>
      <c r="D73" s="16">
        <f t="shared" si="32"/>
        <v>64170.609999999986</v>
      </c>
      <c r="E73" s="16">
        <f t="shared" si="32"/>
        <v>57440.237251000013</v>
      </c>
      <c r="F73" s="16">
        <f t="shared" si="32"/>
        <v>48153.380000000005</v>
      </c>
      <c r="G73" s="16">
        <f t="shared" si="32"/>
        <v>96847.319999999949</v>
      </c>
      <c r="H73" s="16"/>
      <c r="I73" s="36"/>
      <c r="J73" s="37"/>
      <c r="K73" s="34"/>
      <c r="L73" s="34"/>
    </row>
    <row r="74" spans="1:12" ht="11.85" customHeight="1" x14ac:dyDescent="0.5">
      <c r="A74" s="22" t="s">
        <v>13</v>
      </c>
      <c r="B74" s="19">
        <f t="shared" si="35"/>
        <v>-36211.799999999814</v>
      </c>
      <c r="C74" s="19">
        <f t="shared" si="35"/>
        <v>45638.220000000205</v>
      </c>
      <c r="D74" s="19">
        <f t="shared" si="32"/>
        <v>135172.67000000016</v>
      </c>
      <c r="E74" s="19">
        <f t="shared" si="32"/>
        <v>87095.557632000186</v>
      </c>
      <c r="F74" s="19">
        <f t="shared" si="32"/>
        <v>41165.790000000037</v>
      </c>
      <c r="G74" s="19">
        <f t="shared" si="32"/>
        <v>47801.520000000251</v>
      </c>
      <c r="H74" s="19"/>
      <c r="I74" s="38"/>
      <c r="J74" s="40"/>
      <c r="K74" s="34"/>
      <c r="L74" s="34"/>
    </row>
    <row r="75" spans="1:12" ht="9.75" customHeight="1" x14ac:dyDescent="0.5">
      <c r="A75" s="22" t="s">
        <v>14</v>
      </c>
      <c r="B75" s="19">
        <f t="shared" si="35"/>
        <v>-41454.330000000075</v>
      </c>
      <c r="C75" s="19">
        <f t="shared" si="35"/>
        <v>73410.459999999497</v>
      </c>
      <c r="D75" s="19">
        <f t="shared" si="32"/>
        <v>408796.75999999978</v>
      </c>
      <c r="E75" s="19">
        <f t="shared" si="32"/>
        <v>216663.10145700071</v>
      </c>
      <c r="F75" s="19">
        <f t="shared" si="32"/>
        <v>96298.39000000013</v>
      </c>
      <c r="G75" s="19">
        <f t="shared" si="32"/>
        <v>87282.169999999925</v>
      </c>
      <c r="H75" s="19"/>
      <c r="I75" s="38"/>
      <c r="J75" s="40"/>
      <c r="K75" s="34"/>
      <c r="L75" s="34"/>
    </row>
    <row r="76" spans="1:12" ht="11.85" customHeight="1" x14ac:dyDescent="0.5">
      <c r="A76" s="12" t="s">
        <v>15</v>
      </c>
      <c r="B76" s="16">
        <f t="shared" si="35"/>
        <v>-43143.150000000023</v>
      </c>
      <c r="C76" s="16">
        <f t="shared" si="35"/>
        <v>18377.899999999907</v>
      </c>
      <c r="D76" s="16">
        <f t="shared" si="32"/>
        <v>27683.679999999935</v>
      </c>
      <c r="E76" s="16">
        <f t="shared" si="32"/>
        <v>-10641.659289999981</v>
      </c>
      <c r="F76" s="16">
        <f t="shared" si="32"/>
        <v>-22213.160000000033</v>
      </c>
      <c r="G76" s="16">
        <f t="shared" si="32"/>
        <v>-5704.2315110000782</v>
      </c>
      <c r="H76" s="16"/>
      <c r="I76" s="36"/>
      <c r="J76" s="39"/>
      <c r="K76" s="34"/>
      <c r="L76" s="34"/>
    </row>
    <row r="77" spans="1:12" ht="12.75" hidden="1" customHeight="1" x14ac:dyDescent="0.5">
      <c r="A77" s="24" t="s">
        <v>16</v>
      </c>
      <c r="B77" s="16">
        <f t="shared" si="35"/>
        <v>-84597.479999999516</v>
      </c>
      <c r="C77" s="16">
        <f t="shared" si="35"/>
        <v>91788.359999999404</v>
      </c>
      <c r="D77" s="16">
        <f t="shared" si="32"/>
        <v>436480.43999999948</v>
      </c>
      <c r="E77" s="16">
        <f t="shared" si="32"/>
        <v>206021.44216700085</v>
      </c>
      <c r="F77" s="16">
        <f t="shared" si="32"/>
        <v>74085.230000000447</v>
      </c>
      <c r="G77" s="19">
        <f t="shared" si="32"/>
        <v>81577.938488999382</v>
      </c>
      <c r="H77" s="19"/>
      <c r="I77" s="38"/>
      <c r="J77" s="39"/>
      <c r="K77" s="34"/>
      <c r="L77" s="34"/>
    </row>
    <row r="78" spans="1:12" ht="12.75" customHeight="1" x14ac:dyDescent="0.5">
      <c r="A78" s="12" t="s">
        <v>17</v>
      </c>
      <c r="B78" s="16">
        <f t="shared" si="35"/>
        <v>29488.359999999986</v>
      </c>
      <c r="C78" s="16">
        <f t="shared" si="35"/>
        <v>17859.369999999995</v>
      </c>
      <c r="D78" s="16">
        <f t="shared" si="32"/>
        <v>65677.310000000056</v>
      </c>
      <c r="E78" s="16">
        <f t="shared" si="32"/>
        <v>69768.612181000062</v>
      </c>
      <c r="F78" s="16">
        <f t="shared" si="32"/>
        <v>-24570.489999999991</v>
      </c>
      <c r="G78" s="16">
        <f>+G18-G48</f>
        <v>54075.679999999935</v>
      </c>
      <c r="H78" s="16"/>
      <c r="I78" s="36"/>
      <c r="J78" s="39"/>
      <c r="K78" s="34"/>
      <c r="L78" s="34"/>
    </row>
    <row r="79" spans="1:12" ht="14.25" hidden="1" customHeight="1" x14ac:dyDescent="0.5">
      <c r="A79" s="24" t="s">
        <v>18</v>
      </c>
      <c r="B79" s="16">
        <f t="shared" si="35"/>
        <v>-55109.11999999918</v>
      </c>
      <c r="C79" s="16">
        <f t="shared" si="35"/>
        <v>109647.72999999952</v>
      </c>
      <c r="D79" s="16">
        <f t="shared" si="32"/>
        <v>502157.74999999907</v>
      </c>
      <c r="E79" s="16">
        <f t="shared" si="32"/>
        <v>275790.05434800126</v>
      </c>
      <c r="F79" s="16">
        <f t="shared" si="32"/>
        <v>49514.740000000224</v>
      </c>
      <c r="G79" s="16">
        <f t="shared" si="32"/>
        <v>135653.61848900001</v>
      </c>
      <c r="H79" s="16"/>
      <c r="I79" s="38"/>
      <c r="J79" s="39"/>
      <c r="K79" s="34"/>
      <c r="L79" s="34"/>
    </row>
    <row r="80" spans="1:12" ht="12.75" customHeight="1" x14ac:dyDescent="0.5">
      <c r="A80" s="12" t="s">
        <v>19</v>
      </c>
      <c r="B80" s="16">
        <f t="shared" si="35"/>
        <v>-65369.230000000098</v>
      </c>
      <c r="C80" s="16">
        <f t="shared" si="35"/>
        <v>92358.770000000019</v>
      </c>
      <c r="D80" s="16">
        <f t="shared" si="35"/>
        <v>82859.62</v>
      </c>
      <c r="E80" s="16">
        <f t="shared" si="35"/>
        <v>105950.93322500004</v>
      </c>
      <c r="F80" s="16">
        <f>+F20-F50</f>
        <v>14592.039999999921</v>
      </c>
      <c r="G80" s="16">
        <f>+G20-G50</f>
        <v>30535.5</v>
      </c>
      <c r="H80" s="16"/>
      <c r="I80" s="36"/>
      <c r="J80" s="39"/>
      <c r="K80" s="34"/>
      <c r="L80" s="34"/>
    </row>
    <row r="81" spans="1:12" ht="11.85" customHeight="1" x14ac:dyDescent="0.5">
      <c r="A81" s="22" t="s">
        <v>20</v>
      </c>
      <c r="B81" s="19">
        <f t="shared" ref="B81:D81" si="36">+B76+B78+B80</f>
        <v>-79024.020000000135</v>
      </c>
      <c r="C81" s="19">
        <f t="shared" si="36"/>
        <v>128596.03999999992</v>
      </c>
      <c r="D81" s="19">
        <f t="shared" si="36"/>
        <v>176220.61</v>
      </c>
      <c r="E81" s="19">
        <f t="shared" si="35"/>
        <v>165077.88611599989</v>
      </c>
      <c r="F81" s="19">
        <f>+F21-F51</f>
        <v>-32191.610000000102</v>
      </c>
      <c r="G81" s="19">
        <f>+G21-G51</f>
        <v>78906.948489000089</v>
      </c>
      <c r="H81" s="19"/>
      <c r="I81" s="38"/>
      <c r="J81" s="40"/>
      <c r="K81" s="34"/>
      <c r="L81" s="34"/>
    </row>
    <row r="82" spans="1:12" ht="11.25" hidden="1" customHeight="1" x14ac:dyDescent="0.5">
      <c r="A82" s="24" t="s">
        <v>21</v>
      </c>
      <c r="B82" s="19">
        <f t="shared" ref="B82:E82" si="37">+B75+B76+B78+B80</f>
        <v>-120478.35000000021</v>
      </c>
      <c r="C82" s="19">
        <f>+C75+C76+C78+C80</f>
        <v>202006.49999999942</v>
      </c>
      <c r="D82" s="19">
        <f>+D75+D76+D78+D80</f>
        <v>585017.36999999976</v>
      </c>
      <c r="E82" s="19">
        <f t="shared" si="37"/>
        <v>381740.98757300084</v>
      </c>
      <c r="F82" s="19">
        <f>+F75+F76+F78+F80</f>
        <v>64106.780000000028</v>
      </c>
      <c r="G82" s="19">
        <f>+G75+G76+G78+G80</f>
        <v>166189.11848899978</v>
      </c>
      <c r="H82" s="19"/>
      <c r="I82" s="20"/>
      <c r="J82" s="40"/>
      <c r="K82" s="34"/>
      <c r="L82" s="34"/>
    </row>
    <row r="83" spans="1:12" ht="15" customHeight="1" x14ac:dyDescent="0.5">
      <c r="A83" s="12" t="s">
        <v>22</v>
      </c>
      <c r="B83" s="16">
        <f t="shared" ref="B83:D83" si="38">+B23-B53</f>
        <v>-5253.6700000000419</v>
      </c>
      <c r="C83" s="16">
        <f t="shared" si="38"/>
        <v>67971.780000000028</v>
      </c>
      <c r="D83" s="16">
        <f t="shared" si="38"/>
        <v>1173.6300000000047</v>
      </c>
      <c r="E83" s="16">
        <f t="shared" si="35"/>
        <v>-1481.2665450000204</v>
      </c>
      <c r="F83" s="16">
        <f t="shared" si="35"/>
        <v>-14882.170000000042</v>
      </c>
      <c r="G83" s="16">
        <f t="shared" si="35"/>
        <v>6580.9828010000056</v>
      </c>
      <c r="H83" s="16"/>
      <c r="I83" s="36"/>
      <c r="J83" s="39"/>
      <c r="K83" s="34"/>
      <c r="L83" s="34"/>
    </row>
    <row r="84" spans="1:12" ht="15" hidden="1" customHeight="1" x14ac:dyDescent="0.5">
      <c r="A84" s="24" t="s">
        <v>23</v>
      </c>
      <c r="B84" s="19">
        <f t="shared" ref="B84:D84" si="39">+B75+B81+B83</f>
        <v>-125732.02000000025</v>
      </c>
      <c r="C84" s="19">
        <f t="shared" si="39"/>
        <v>269978.27999999945</v>
      </c>
      <c r="D84" s="19">
        <f t="shared" si="39"/>
        <v>586190.99999999977</v>
      </c>
      <c r="E84" s="19">
        <f t="shared" si="35"/>
        <v>380259.72102800012</v>
      </c>
      <c r="F84" s="19">
        <f t="shared" si="35"/>
        <v>49224.610000000335</v>
      </c>
      <c r="G84" s="19">
        <f t="shared" si="35"/>
        <v>172770.1012900006</v>
      </c>
      <c r="H84" s="19"/>
      <c r="I84" s="38"/>
      <c r="J84" s="39"/>
      <c r="K84" s="34"/>
      <c r="L84" s="34"/>
    </row>
    <row r="85" spans="1:12" ht="12" customHeight="1" x14ac:dyDescent="0.5">
      <c r="A85" s="12" t="s">
        <v>24</v>
      </c>
      <c r="B85" s="16">
        <f t="shared" ref="B85:D85" si="40">+B25-B55</f>
        <v>-10285.350000000093</v>
      </c>
      <c r="C85" s="16">
        <f t="shared" si="40"/>
        <v>3534.3199999999488</v>
      </c>
      <c r="D85" s="16">
        <f t="shared" si="40"/>
        <v>48784.819999999949</v>
      </c>
      <c r="E85" s="16">
        <f t="shared" si="35"/>
        <v>54133.97968800005</v>
      </c>
      <c r="F85" s="16">
        <f t="shared" si="35"/>
        <v>-39813.260000000009</v>
      </c>
      <c r="G85" s="16">
        <f t="shared" si="35"/>
        <v>7954.7769450000487</v>
      </c>
      <c r="H85" s="16"/>
      <c r="I85" s="36"/>
      <c r="J85" s="39"/>
      <c r="K85" s="34"/>
      <c r="L85" s="34"/>
    </row>
    <row r="86" spans="1:12" ht="17.25" hidden="1" customHeight="1" x14ac:dyDescent="0.5">
      <c r="A86" s="24" t="s">
        <v>25</v>
      </c>
      <c r="B86" s="19">
        <f t="shared" ref="B86:D86" si="41">+B75+B81+B83+B85</f>
        <v>-136017.37000000034</v>
      </c>
      <c r="C86" s="19">
        <f t="shared" si="41"/>
        <v>273512.59999999939</v>
      </c>
      <c r="D86" s="19">
        <f t="shared" si="41"/>
        <v>634975.81999999972</v>
      </c>
      <c r="E86" s="19">
        <f t="shared" si="35"/>
        <v>434393.70071600005</v>
      </c>
      <c r="F86" s="19">
        <f t="shared" si="35"/>
        <v>9411.3500000005588</v>
      </c>
      <c r="G86" s="19">
        <f t="shared" si="35"/>
        <v>180724.87823500019</v>
      </c>
      <c r="H86" s="19"/>
      <c r="I86" s="38"/>
      <c r="J86" s="40"/>
      <c r="K86" s="34"/>
      <c r="L86" s="34"/>
    </row>
    <row r="87" spans="1:12" ht="12" customHeight="1" x14ac:dyDescent="0.5">
      <c r="A87" s="12" t="s">
        <v>26</v>
      </c>
      <c r="B87" s="16">
        <f t="shared" ref="B87:G90" si="42">+B27-B57</f>
        <v>43201.589999999967</v>
      </c>
      <c r="C87" s="16">
        <f t="shared" si="42"/>
        <v>46131.800000000047</v>
      </c>
      <c r="D87" s="16">
        <f t="shared" si="42"/>
        <v>27541.540000000037</v>
      </c>
      <c r="E87" s="16">
        <f t="shared" si="42"/>
        <v>-15246.937418999965</v>
      </c>
      <c r="F87" s="16">
        <f t="shared" si="42"/>
        <v>34849.510000000009</v>
      </c>
      <c r="G87" s="16">
        <f t="shared" si="42"/>
        <v>9626.7931519999402</v>
      </c>
      <c r="H87" s="16"/>
      <c r="I87" s="36"/>
      <c r="J87" s="39"/>
      <c r="K87" s="34"/>
      <c r="L87" s="34"/>
    </row>
    <row r="88" spans="1:12" ht="11.85" customHeight="1" x14ac:dyDescent="0.5">
      <c r="A88" s="22" t="s">
        <v>27</v>
      </c>
      <c r="B88" s="19">
        <f>+B83+B85+B87</f>
        <v>27662.569999999832</v>
      </c>
      <c r="C88" s="19">
        <f>+C83+C85+C87</f>
        <v>117637.90000000002</v>
      </c>
      <c r="D88" s="19">
        <f t="shared" si="42"/>
        <v>77499.989999999991</v>
      </c>
      <c r="E88" s="19">
        <f t="shared" si="42"/>
        <v>37405.775724000297</v>
      </c>
      <c r="F88" s="19">
        <f t="shared" si="42"/>
        <v>-19845.919999999925</v>
      </c>
      <c r="G88" s="19">
        <f t="shared" si="42"/>
        <v>24162.552898000227</v>
      </c>
      <c r="H88" s="19"/>
      <c r="I88" s="38"/>
      <c r="J88" s="40"/>
      <c r="K88" s="34"/>
      <c r="L88" s="34"/>
    </row>
    <row r="89" spans="1:12" ht="16.5" customHeight="1" x14ac:dyDescent="0.5">
      <c r="A89" s="22" t="s">
        <v>28</v>
      </c>
      <c r="B89" s="26">
        <f>+B88+B81</f>
        <v>-51361.450000000303</v>
      </c>
      <c r="C89" s="26">
        <f>+C88+C81</f>
        <v>246233.93999999994</v>
      </c>
      <c r="D89" s="26">
        <f t="shared" si="42"/>
        <v>253720.60000000009</v>
      </c>
      <c r="E89" s="26">
        <f t="shared" si="42"/>
        <v>202483.66184000019</v>
      </c>
      <c r="F89" s="26">
        <f t="shared" si="42"/>
        <v>-52037.530000000261</v>
      </c>
      <c r="G89" s="26">
        <f t="shared" si="42"/>
        <v>103069.50138700055</v>
      </c>
      <c r="H89" s="26"/>
      <c r="I89" s="38"/>
      <c r="J89" s="40"/>
      <c r="K89" s="34"/>
      <c r="L89" s="34"/>
    </row>
    <row r="90" spans="1:12" ht="15" customHeight="1" x14ac:dyDescent="0.5">
      <c r="A90" s="27" t="s">
        <v>29</v>
      </c>
      <c r="B90" s="28">
        <f t="shared" ref="B90:C90" si="43">+B75+B81+B88</f>
        <v>-92815.780000000377</v>
      </c>
      <c r="C90" s="28">
        <f t="shared" si="43"/>
        <v>319644.39999999944</v>
      </c>
      <c r="D90" s="28">
        <f t="shared" si="42"/>
        <v>662517.3599999994</v>
      </c>
      <c r="E90" s="28">
        <f t="shared" si="42"/>
        <v>419146.7632970009</v>
      </c>
      <c r="F90" s="28">
        <f t="shared" si="42"/>
        <v>44260.860000000335</v>
      </c>
      <c r="G90" s="28">
        <f t="shared" si="42"/>
        <v>190351.67138700001</v>
      </c>
      <c r="H90" s="28"/>
      <c r="I90" s="41"/>
      <c r="J90" s="40"/>
      <c r="K90" s="34"/>
      <c r="L90" s="34"/>
    </row>
    <row r="91" spans="1:12" ht="16.5" customHeight="1" x14ac:dyDescent="0.5">
      <c r="A91" s="42" t="s">
        <v>32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20.100000000000001" customHeight="1" x14ac:dyDescent="0.45">
      <c r="A92" s="43"/>
    </row>
    <row r="93" spans="1:12" x14ac:dyDescent="0.45">
      <c r="B93" s="44"/>
      <c r="C93" s="44"/>
      <c r="D93" s="44"/>
      <c r="E93" s="44"/>
      <c r="F93" s="44"/>
      <c r="G93" s="44"/>
      <c r="H93" s="44"/>
    </row>
    <row r="94" spans="1:12" x14ac:dyDescent="0.45">
      <c r="B94" s="44"/>
      <c r="C94" s="44"/>
      <c r="D94" s="44"/>
      <c r="E94" s="44"/>
      <c r="F94" s="44"/>
      <c r="G94" s="44"/>
      <c r="H94" s="44"/>
    </row>
  </sheetData>
  <mergeCells count="10">
    <mergeCell ref="E32:G32"/>
    <mergeCell ref="K32:N32"/>
    <mergeCell ref="A61:G61"/>
    <mergeCell ref="E62:G62"/>
    <mergeCell ref="A1:G1"/>
    <mergeCell ref="J1:N1"/>
    <mergeCell ref="E2:G2"/>
    <mergeCell ref="K2:N2"/>
    <mergeCell ref="A31:G31"/>
    <mergeCell ref="J31:N3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2020-03-23T09:16:02Z</dcterms:created>
  <dcterms:modified xsi:type="dcterms:W3CDTF">2020-03-23T09:16:20Z</dcterms:modified>
</cp:coreProperties>
</file>