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G:\WFH\งานที่ดำเนินการ\2. MonthlyExport\17 ก.พ. 65\เผยแพร่ให้คนทั่วไป\ลงเว็บไซต์\"/>
    </mc:Choice>
  </mc:AlternateContent>
  <xr:revisionPtr revIDLastSave="0" documentId="13_ncr:1_{A87FE0A4-9C43-4634-A234-826E9EC7A6FF}" xr6:coauthVersionLast="47" xr6:coauthVersionMax="47" xr10:uidLastSave="{00000000-0000-0000-0000-000000000000}"/>
  <bookViews>
    <workbookView xWindow="90" yWindow="15" windowWidth="16590" windowHeight="15345" tabRatio="563" firstSheet="1" activeTab="1" xr2:uid="{00000000-000D-0000-FFFF-FFFF00000000}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0">'trade (2)'!$A$1:$BF$180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6" i="96" l="1"/>
  <c r="R36" i="96"/>
  <c r="I36" i="96"/>
  <c r="R6" i="96"/>
  <c r="I6" i="96"/>
  <c r="I65" i="96"/>
  <c r="R35" i="96"/>
  <c r="R5" i="96"/>
  <c r="E60" i="96"/>
  <c r="I64" i="96" l="1"/>
  <c r="C67" i="96"/>
  <c r="D67" i="96"/>
  <c r="E67" i="96"/>
  <c r="F67" i="96"/>
  <c r="G67" i="96"/>
  <c r="H67" i="96"/>
  <c r="C69" i="96"/>
  <c r="D69" i="96"/>
  <c r="E69" i="96"/>
  <c r="F69" i="96"/>
  <c r="G69" i="96"/>
  <c r="H69" i="96"/>
  <c r="C71" i="96"/>
  <c r="D71" i="96"/>
  <c r="E71" i="96"/>
  <c r="F71" i="96"/>
  <c r="G71" i="96"/>
  <c r="H71" i="96"/>
  <c r="C73" i="96"/>
  <c r="D73" i="96"/>
  <c r="E73" i="96"/>
  <c r="F73" i="96"/>
  <c r="G73" i="96"/>
  <c r="H73" i="96"/>
  <c r="C76" i="96"/>
  <c r="D76" i="96"/>
  <c r="E76" i="96"/>
  <c r="F76" i="96"/>
  <c r="G76" i="96"/>
  <c r="H76" i="96"/>
  <c r="C78" i="96"/>
  <c r="D78" i="96"/>
  <c r="E78" i="96"/>
  <c r="F78" i="96"/>
  <c r="G78" i="96"/>
  <c r="H78" i="96"/>
  <c r="C80" i="96"/>
  <c r="D80" i="96"/>
  <c r="E80" i="96"/>
  <c r="F80" i="96"/>
  <c r="G80" i="96"/>
  <c r="H80" i="96"/>
  <c r="C83" i="96"/>
  <c r="D83" i="96"/>
  <c r="E83" i="96"/>
  <c r="F83" i="96"/>
  <c r="G83" i="96"/>
  <c r="H83" i="96"/>
  <c r="C85" i="96"/>
  <c r="D85" i="96"/>
  <c r="E85" i="96"/>
  <c r="F85" i="96"/>
  <c r="G85" i="96"/>
  <c r="H85" i="96"/>
  <c r="C87" i="96"/>
  <c r="D87" i="96"/>
  <c r="E87" i="96"/>
  <c r="F87" i="96"/>
  <c r="G87" i="96"/>
  <c r="H87" i="96"/>
  <c r="C65" i="96"/>
  <c r="D65" i="96"/>
  <c r="E65" i="96"/>
  <c r="F65" i="96"/>
  <c r="G65" i="96"/>
  <c r="H65" i="96"/>
  <c r="D64" i="96"/>
  <c r="E64" i="96"/>
  <c r="F64" i="96"/>
  <c r="G64" i="96"/>
  <c r="H64" i="96"/>
  <c r="C64" i="96"/>
  <c r="H60" i="96"/>
  <c r="R34" i="96"/>
  <c r="N34" i="96"/>
  <c r="O34" i="96"/>
  <c r="P34" i="96"/>
  <c r="Q34" i="96"/>
  <c r="N35" i="96"/>
  <c r="O35" i="96"/>
  <c r="P35" i="96"/>
  <c r="Q35" i="96"/>
  <c r="N37" i="96"/>
  <c r="O37" i="96"/>
  <c r="P37" i="96"/>
  <c r="Q37" i="96"/>
  <c r="N39" i="96"/>
  <c r="O39" i="96"/>
  <c r="P39" i="96"/>
  <c r="Q39" i="96"/>
  <c r="N41" i="96"/>
  <c r="O41" i="96"/>
  <c r="P41" i="96"/>
  <c r="Q41" i="96"/>
  <c r="N43" i="96"/>
  <c r="O43" i="96"/>
  <c r="P43" i="96"/>
  <c r="Q43" i="96"/>
  <c r="N46" i="96"/>
  <c r="O46" i="96"/>
  <c r="P46" i="96"/>
  <c r="Q46" i="96"/>
  <c r="N48" i="96"/>
  <c r="O48" i="96"/>
  <c r="P48" i="96"/>
  <c r="Q48" i="96"/>
  <c r="N50" i="96"/>
  <c r="O50" i="96"/>
  <c r="P50" i="96"/>
  <c r="Q50" i="96"/>
  <c r="N53" i="96"/>
  <c r="O53" i="96"/>
  <c r="P53" i="96"/>
  <c r="Q53" i="96"/>
  <c r="N55" i="96"/>
  <c r="O55" i="96"/>
  <c r="P55" i="96"/>
  <c r="Q55" i="96"/>
  <c r="N57" i="96"/>
  <c r="O57" i="96"/>
  <c r="P57" i="96"/>
  <c r="Q57" i="96"/>
  <c r="O60" i="96"/>
  <c r="M57" i="96"/>
  <c r="M55" i="96"/>
  <c r="M53" i="96"/>
  <c r="M50" i="96"/>
  <c r="M48" i="96"/>
  <c r="M46" i="96"/>
  <c r="M43" i="96"/>
  <c r="M41" i="96"/>
  <c r="M39" i="96"/>
  <c r="M37" i="96"/>
  <c r="M35" i="96"/>
  <c r="M34" i="96"/>
  <c r="G60" i="96"/>
  <c r="F60" i="96"/>
  <c r="D60" i="96"/>
  <c r="N60" i="96" s="1"/>
  <c r="C60" i="96"/>
  <c r="C36" i="96"/>
  <c r="C38" i="96" s="1"/>
  <c r="C40" i="96" s="1"/>
  <c r="C42" i="96" s="1"/>
  <c r="C44" i="96" s="1"/>
  <c r="H36" i="96"/>
  <c r="G36" i="96"/>
  <c r="F36" i="96"/>
  <c r="F38" i="96" s="1"/>
  <c r="E36" i="96"/>
  <c r="N36" i="96" s="1"/>
  <c r="D36" i="96"/>
  <c r="D38" i="96" s="1"/>
  <c r="D30" i="96"/>
  <c r="E30" i="96"/>
  <c r="O30" i="96" s="1"/>
  <c r="F30" i="96"/>
  <c r="G30" i="96"/>
  <c r="H30" i="96"/>
  <c r="C30" i="96"/>
  <c r="H6" i="96"/>
  <c r="H8" i="96" s="1"/>
  <c r="H10" i="96" s="1"/>
  <c r="D6" i="96"/>
  <c r="D8" i="96" s="1"/>
  <c r="D10" i="96" s="1"/>
  <c r="E6" i="96"/>
  <c r="F6" i="96"/>
  <c r="F66" i="96" s="1"/>
  <c r="G6" i="96"/>
  <c r="C6" i="96"/>
  <c r="C8" i="96" s="1"/>
  <c r="C10" i="96" s="1"/>
  <c r="F8" i="96"/>
  <c r="N4" i="96"/>
  <c r="O4" i="96"/>
  <c r="P4" i="96"/>
  <c r="Q4" i="96"/>
  <c r="N5" i="96"/>
  <c r="O5" i="96"/>
  <c r="P5" i="96"/>
  <c r="Q5" i="96"/>
  <c r="N7" i="96"/>
  <c r="O7" i="96"/>
  <c r="P7" i="96"/>
  <c r="Q7" i="96"/>
  <c r="N9" i="96"/>
  <c r="O9" i="96"/>
  <c r="P9" i="96"/>
  <c r="Q9" i="96"/>
  <c r="N11" i="96"/>
  <c r="O11" i="96"/>
  <c r="P11" i="96"/>
  <c r="Q11" i="96"/>
  <c r="N13" i="96"/>
  <c r="O13" i="96"/>
  <c r="P13" i="96"/>
  <c r="Q13" i="96"/>
  <c r="N16" i="96"/>
  <c r="O16" i="96"/>
  <c r="P16" i="96"/>
  <c r="Q16" i="96"/>
  <c r="N18" i="96"/>
  <c r="O18" i="96"/>
  <c r="P18" i="96"/>
  <c r="Q18" i="96"/>
  <c r="N20" i="96"/>
  <c r="O20" i="96"/>
  <c r="P20" i="96"/>
  <c r="Q20" i="96"/>
  <c r="N23" i="96"/>
  <c r="O23" i="96"/>
  <c r="P23" i="96"/>
  <c r="Q23" i="96"/>
  <c r="N25" i="96"/>
  <c r="O25" i="96"/>
  <c r="P25" i="96"/>
  <c r="Q25" i="96"/>
  <c r="N27" i="96"/>
  <c r="O27" i="96"/>
  <c r="P27" i="96"/>
  <c r="Q27" i="96"/>
  <c r="P30" i="96"/>
  <c r="M5" i="96"/>
  <c r="M7" i="96"/>
  <c r="M9" i="96"/>
  <c r="M11" i="96"/>
  <c r="M13" i="96"/>
  <c r="M16" i="96"/>
  <c r="M18" i="96"/>
  <c r="M20" i="96"/>
  <c r="M23" i="96"/>
  <c r="M25" i="96"/>
  <c r="M27" i="96"/>
  <c r="M4" i="96"/>
  <c r="R4" i="96"/>
  <c r="V30" i="87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E66" i="96" l="1"/>
  <c r="P36" i="96"/>
  <c r="E38" i="96"/>
  <c r="E40" i="96" s="1"/>
  <c r="Q36" i="96"/>
  <c r="H38" i="96"/>
  <c r="Q60" i="96"/>
  <c r="E8" i="96"/>
  <c r="N30" i="96"/>
  <c r="D68" i="96"/>
  <c r="N6" i="96"/>
  <c r="O38" i="96"/>
  <c r="F40" i="96"/>
  <c r="O40" i="96" s="1"/>
  <c r="P6" i="96"/>
  <c r="G38" i="96"/>
  <c r="G40" i="96" s="1"/>
  <c r="G42" i="96" s="1"/>
  <c r="P60" i="96"/>
  <c r="F68" i="96"/>
  <c r="O36" i="96"/>
  <c r="H66" i="96"/>
  <c r="D66" i="96"/>
  <c r="O6" i="96"/>
  <c r="Q30" i="96"/>
  <c r="M60" i="96"/>
  <c r="G66" i="96"/>
  <c r="C66" i="96"/>
  <c r="M36" i="96"/>
  <c r="G44" i="96"/>
  <c r="E42" i="96"/>
  <c r="H68" i="96"/>
  <c r="Q38" i="96"/>
  <c r="D40" i="96"/>
  <c r="H40" i="96"/>
  <c r="H70" i="96" s="1"/>
  <c r="M38" i="96"/>
  <c r="P40" i="96"/>
  <c r="P38" i="96"/>
  <c r="C45" i="96"/>
  <c r="C47" i="96" s="1"/>
  <c r="C49" i="96" s="1"/>
  <c r="C51" i="96" s="1"/>
  <c r="G45" i="96"/>
  <c r="M10" i="96"/>
  <c r="C70" i="96"/>
  <c r="C12" i="96"/>
  <c r="O8" i="96"/>
  <c r="D12" i="96"/>
  <c r="H12" i="96"/>
  <c r="N8" i="96"/>
  <c r="F10" i="96"/>
  <c r="C68" i="96"/>
  <c r="E10" i="96"/>
  <c r="M30" i="96"/>
  <c r="Q6" i="96"/>
  <c r="G8" i="96"/>
  <c r="M8" i="96"/>
  <c r="M6" i="96"/>
  <c r="Q88" i="87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H165" i="87" s="1"/>
  <c r="H172" i="87" s="1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AR112" i="87" s="1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AN29" i="87" s="1"/>
  <c r="G29" i="87"/>
  <c r="K29" i="87"/>
  <c r="O29" i="87"/>
  <c r="S29" i="87"/>
  <c r="BC29" i="87" s="1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Q12" i="87"/>
  <c r="AL12" i="87" s="1"/>
  <c r="AN16" i="87"/>
  <c r="AR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AJ42" i="87" s="1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 s="1"/>
  <c r="N116" i="87"/>
  <c r="N107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Q150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Y158" i="87" s="1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J164" i="87" s="1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AB158" i="87" s="1"/>
  <c r="K158" i="87"/>
  <c r="Q172" i="87"/>
  <c r="Q167" i="87"/>
  <c r="AH159" i="87"/>
  <c r="M160" i="87"/>
  <c r="E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 s="1"/>
  <c r="T165" i="87"/>
  <c r="D171" i="87"/>
  <c r="Z166" i="87"/>
  <c r="H171" i="87"/>
  <c r="AC166" i="87"/>
  <c r="L171" i="87"/>
  <c r="AH166" i="87"/>
  <c r="AG166" i="87"/>
  <c r="P171" i="87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E68" i="96" l="1"/>
  <c r="F42" i="96"/>
  <c r="P42" i="96" s="1"/>
  <c r="N38" i="96"/>
  <c r="Z12" i="87"/>
  <c r="AC116" i="87"/>
  <c r="G47" i="96"/>
  <c r="E44" i="96"/>
  <c r="N42" i="96"/>
  <c r="C52" i="96"/>
  <c r="C54" i="96" s="1"/>
  <c r="C56" i="96" s="1"/>
  <c r="C58" i="96" s="1"/>
  <c r="C59" i="96" s="1"/>
  <c r="M40" i="96"/>
  <c r="D42" i="96"/>
  <c r="P44" i="96"/>
  <c r="D70" i="96"/>
  <c r="O42" i="96"/>
  <c r="F44" i="96"/>
  <c r="N40" i="96"/>
  <c r="Q40" i="96"/>
  <c r="H42" i="96"/>
  <c r="H72" i="96" s="1"/>
  <c r="C14" i="96"/>
  <c r="C72" i="96"/>
  <c r="G68" i="96"/>
  <c r="G10" i="96"/>
  <c r="O10" i="96"/>
  <c r="E12" i="96"/>
  <c r="N10" i="96"/>
  <c r="E70" i="96"/>
  <c r="H14" i="96"/>
  <c r="F70" i="96"/>
  <c r="F12" i="96"/>
  <c r="D14" i="96"/>
  <c r="M12" i="96"/>
  <c r="Q8" i="96"/>
  <c r="P8" i="96"/>
  <c r="U162" i="87"/>
  <c r="R112" i="87"/>
  <c r="BF105" i="87"/>
  <c r="AH149" i="87"/>
  <c r="X40" i="87"/>
  <c r="AL119" i="87"/>
  <c r="AK171" i="87"/>
  <c r="U137" i="87"/>
  <c r="V107" i="87"/>
  <c r="AB42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G49" i="96" l="1"/>
  <c r="M42" i="96"/>
  <c r="D44" i="96"/>
  <c r="Q42" i="96"/>
  <c r="H44" i="96"/>
  <c r="H74" i="96" s="1"/>
  <c r="O44" i="96"/>
  <c r="F45" i="96"/>
  <c r="E45" i="96"/>
  <c r="D72" i="96"/>
  <c r="N12" i="96"/>
  <c r="E14" i="96"/>
  <c r="E72" i="96"/>
  <c r="D15" i="96"/>
  <c r="H15" i="96"/>
  <c r="F72" i="96"/>
  <c r="F14" i="96"/>
  <c r="O12" i="96"/>
  <c r="P10" i="96"/>
  <c r="G70" i="96"/>
  <c r="G12" i="96"/>
  <c r="Q10" i="96"/>
  <c r="C74" i="96"/>
  <c r="C15" i="96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K49" i="87" l="1"/>
  <c r="X79" i="87"/>
  <c r="G51" i="96"/>
  <c r="O45" i="96"/>
  <c r="F47" i="96"/>
  <c r="P45" i="96"/>
  <c r="M44" i="96"/>
  <c r="D45" i="96"/>
  <c r="D75" i="96" s="1"/>
  <c r="E47" i="96"/>
  <c r="D74" i="96"/>
  <c r="N44" i="96"/>
  <c r="Q44" i="96"/>
  <c r="H45" i="96"/>
  <c r="P12" i="96"/>
  <c r="G72" i="96"/>
  <c r="G14" i="96"/>
  <c r="Q12" i="96"/>
  <c r="D17" i="96"/>
  <c r="O14" i="96"/>
  <c r="E74" i="96"/>
  <c r="N14" i="96"/>
  <c r="E15" i="96"/>
  <c r="F74" i="96"/>
  <c r="F15" i="96"/>
  <c r="M15" i="96"/>
  <c r="C75" i="96"/>
  <c r="C17" i="96"/>
  <c r="H75" i="96"/>
  <c r="H17" i="96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D47" i="96" l="1"/>
  <c r="N47" i="96" s="1"/>
  <c r="M45" i="96"/>
  <c r="O47" i="96"/>
  <c r="F49" i="96"/>
  <c r="P47" i="96"/>
  <c r="H47" i="96"/>
  <c r="Q45" i="96"/>
  <c r="N45" i="96"/>
  <c r="G52" i="96"/>
  <c r="E49" i="96"/>
  <c r="H77" i="96"/>
  <c r="H19" i="96"/>
  <c r="O15" i="96"/>
  <c r="N15" i="96"/>
  <c r="E75" i="96"/>
  <c r="E17" i="96"/>
  <c r="N17" i="96" s="1"/>
  <c r="P14" i="96"/>
  <c r="G74" i="96"/>
  <c r="G15" i="96"/>
  <c r="Q14" i="96"/>
  <c r="F17" i="96"/>
  <c r="F75" i="96"/>
  <c r="D19" i="96"/>
  <c r="M17" i="96"/>
  <c r="C19" i="96"/>
  <c r="C77" i="96"/>
  <c r="AA79" i="87"/>
  <c r="AE79" i="87"/>
  <c r="AB79" i="87"/>
  <c r="AJ169" i="87"/>
  <c r="AK169" i="87"/>
  <c r="Z79" i="87"/>
  <c r="AD79" i="87"/>
  <c r="AF169" i="87"/>
  <c r="E51" i="96" l="1"/>
  <c r="G54" i="96"/>
  <c r="M47" i="96"/>
  <c r="D49" i="96"/>
  <c r="D79" i="96" s="1"/>
  <c r="O49" i="96"/>
  <c r="F51" i="96"/>
  <c r="P49" i="96"/>
  <c r="D77" i="96"/>
  <c r="Q47" i="96"/>
  <c r="H49" i="96"/>
  <c r="F19" i="96"/>
  <c r="F77" i="96"/>
  <c r="O17" i="96"/>
  <c r="H21" i="96"/>
  <c r="M19" i="96"/>
  <c r="D21" i="96"/>
  <c r="C21" i="96"/>
  <c r="C79" i="96"/>
  <c r="E77" i="96"/>
  <c r="E19" i="96"/>
  <c r="Q15" i="96"/>
  <c r="G17" i="96"/>
  <c r="P15" i="96"/>
  <c r="G75" i="96"/>
  <c r="U5" i="85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H51" i="96" l="1"/>
  <c r="Q49" i="96"/>
  <c r="H79" i="96"/>
  <c r="O51" i="96"/>
  <c r="F52" i="96"/>
  <c r="P51" i="96"/>
  <c r="G56" i="96"/>
  <c r="M49" i="96"/>
  <c r="D51" i="96"/>
  <c r="N49" i="96"/>
  <c r="E52" i="96"/>
  <c r="C81" i="96"/>
  <c r="C22" i="96"/>
  <c r="Q17" i="96"/>
  <c r="G19" i="96"/>
  <c r="G77" i="96"/>
  <c r="P17" i="96"/>
  <c r="N19" i="96"/>
  <c r="E21" i="96"/>
  <c r="E79" i="96"/>
  <c r="M21" i="96"/>
  <c r="D22" i="96"/>
  <c r="H81" i="96"/>
  <c r="H22" i="96"/>
  <c r="F21" i="96"/>
  <c r="F79" i="96"/>
  <c r="O19" i="96"/>
  <c r="U21" i="85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G29" i="67" l="1"/>
  <c r="E54" i="96"/>
  <c r="M51" i="96"/>
  <c r="D52" i="96"/>
  <c r="N52" i="96" s="1"/>
  <c r="G58" i="96"/>
  <c r="O52" i="96"/>
  <c r="F54" i="96"/>
  <c r="P52" i="96"/>
  <c r="D81" i="96"/>
  <c r="N51" i="96"/>
  <c r="Q51" i="96"/>
  <c r="H52" i="96"/>
  <c r="H82" i="96" s="1"/>
  <c r="C82" i="96"/>
  <c r="C24" i="96"/>
  <c r="F81" i="96"/>
  <c r="F22" i="96"/>
  <c r="D24" i="96"/>
  <c r="M22" i="96"/>
  <c r="H24" i="96"/>
  <c r="O21" i="96"/>
  <c r="N21" i="96"/>
  <c r="E81" i="96"/>
  <c r="E22" i="96"/>
  <c r="P19" i="96"/>
  <c r="G21" i="96"/>
  <c r="G79" i="96"/>
  <c r="Q19" i="96"/>
  <c r="G49" i="67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D82" i="96" l="1"/>
  <c r="Q52" i="96"/>
  <c r="H54" i="96"/>
  <c r="G59" i="96"/>
  <c r="O54" i="96"/>
  <c r="F56" i="96"/>
  <c r="P54" i="96"/>
  <c r="M52" i="96"/>
  <c r="D54" i="96"/>
  <c r="E56" i="96"/>
  <c r="E82" i="96"/>
  <c r="N22" i="96"/>
  <c r="E24" i="96"/>
  <c r="D26" i="96"/>
  <c r="Q21" i="96"/>
  <c r="P21" i="96"/>
  <c r="G81" i="96"/>
  <c r="G22" i="96"/>
  <c r="H26" i="96"/>
  <c r="H84" i="96"/>
  <c r="M24" i="96"/>
  <c r="C84" i="96"/>
  <c r="C26" i="96"/>
  <c r="F82" i="96"/>
  <c r="F24" i="96"/>
  <c r="O22" i="96"/>
  <c r="R18" i="4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D56" i="96" l="1"/>
  <c r="N56" i="96" s="1"/>
  <c r="M54" i="96"/>
  <c r="D84" i="96"/>
  <c r="N54" i="96"/>
  <c r="E58" i="96"/>
  <c r="O56" i="96"/>
  <c r="F58" i="96"/>
  <c r="P56" i="96"/>
  <c r="Q54" i="96"/>
  <c r="H56" i="96"/>
  <c r="C28" i="96"/>
  <c r="C86" i="96"/>
  <c r="D28" i="96"/>
  <c r="M26" i="96"/>
  <c r="H28" i="96"/>
  <c r="N24" i="96"/>
  <c r="E26" i="96"/>
  <c r="E84" i="96"/>
  <c r="F84" i="96"/>
  <c r="O24" i="96"/>
  <c r="F26" i="96"/>
  <c r="P22" i="96"/>
  <c r="G82" i="96"/>
  <c r="G24" i="96"/>
  <c r="Q22" i="96"/>
  <c r="R11" i="4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O58" i="96" l="1"/>
  <c r="F59" i="96"/>
  <c r="P58" i="96"/>
  <c r="D86" i="96"/>
  <c r="D58" i="96"/>
  <c r="D88" i="96" s="1"/>
  <c r="M56" i="96"/>
  <c r="H58" i="96"/>
  <c r="H88" i="96" s="1"/>
  <c r="Q56" i="96"/>
  <c r="H86" i="96"/>
  <c r="E59" i="96"/>
  <c r="P24" i="96"/>
  <c r="G84" i="96"/>
  <c r="G26" i="96"/>
  <c r="Q24" i="96"/>
  <c r="M28" i="96"/>
  <c r="D29" i="96"/>
  <c r="H29" i="96"/>
  <c r="F86" i="96"/>
  <c r="F28" i="96"/>
  <c r="O26" i="96"/>
  <c r="N26" i="96"/>
  <c r="E86" i="96"/>
  <c r="E28" i="96"/>
  <c r="C88" i="96"/>
  <c r="C29" i="96"/>
  <c r="C89" i="96" s="1"/>
  <c r="R23" i="4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Q58" i="96" l="1"/>
  <c r="H59" i="96"/>
  <c r="Q59" i="96" s="1"/>
  <c r="M58" i="96"/>
  <c r="D59" i="96"/>
  <c r="M59" i="96" s="1"/>
  <c r="N58" i="96"/>
  <c r="O59" i="96"/>
  <c r="P59" i="96"/>
  <c r="O28" i="96"/>
  <c r="E88" i="96"/>
  <c r="N28" i="96"/>
  <c r="E29" i="96"/>
  <c r="F88" i="96"/>
  <c r="F29" i="96"/>
  <c r="F89" i="96" s="1"/>
  <c r="M29" i="96"/>
  <c r="Q26" i="96"/>
  <c r="G86" i="96"/>
  <c r="G28" i="96"/>
  <c r="P26" i="96"/>
  <c r="U15" i="86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D89" i="96" l="1"/>
  <c r="N59" i="96"/>
  <c r="H89" i="96"/>
  <c r="O29" i="96"/>
  <c r="E89" i="96"/>
  <c r="N29" i="96"/>
  <c r="Q28" i="96"/>
  <c r="P28" i="96"/>
  <c r="G88" i="96"/>
  <c r="G29" i="96"/>
  <c r="AE26" i="69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Q29" i="96" l="1"/>
  <c r="G89" i="96"/>
  <c r="P29" i="96"/>
  <c r="L34" i="69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  <c r="M14" i="96"/>
</calcChain>
</file>

<file path=xl/sharedStrings.xml><?xml version="1.0" encoding="utf-8"?>
<sst xmlns="http://schemas.openxmlformats.org/spreadsheetml/2006/main" count="791" uniqueCount="119">
  <si>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</si>
  <si>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</si>
  <si>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</si>
  <si>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</si>
  <si>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</si>
  <si>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</si>
  <si>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</si>
  <si>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</si>
  <si>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</si>
  <si>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</si>
  <si>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</si>
  <si>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</si>
  <si>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</si>
  <si>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</si>
  <si>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</si>
  <si>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</si>
  <si>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</si>
  <si>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</si>
  <si>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</si>
  <si>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</si>
  <si>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</si>
  <si>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</si>
  <si>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</si>
  <si>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</si>
  <si>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</si>
  <si>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</si>
  <si>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</si>
  <si>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</si>
  <si>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</si>
  <si>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</si>
  <si>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</si>
  <si>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</si>
  <si>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</si>
  <si>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</si>
  <si>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</si>
  <si>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</si>
  <si>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</si>
  <si>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</si>
  <si>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</si>
  <si>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</si>
  <si>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</si>
  <si>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</si>
  <si>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</si>
  <si>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</si>
  <si>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</si>
  <si>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</si>
  <si>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</si>
  <si>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</si>
  <si>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</si>
  <si>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</si>
  <si>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</si>
  <si>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</si>
  <si>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</si>
  <si>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</si>
  <si>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</si>
  <si>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</si>
  <si>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</si>
  <si>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</si>
  <si>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</si>
  <si>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</si>
  <si>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</si>
  <si>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</si>
  <si>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</si>
  <si>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</si>
  <si>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</si>
  <si>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</si>
  <si>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</si>
  <si>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</si>
  <si>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</si>
  <si>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</si>
  <si>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</si>
  <si>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</si>
  <si>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</si>
  <si>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</si>
  <si>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</si>
  <si>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</si>
  <si>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</si>
  <si>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</si>
  <si>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</si>
  <si>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</si>
  <si>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</si>
  <si>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</si>
  <si>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</si>
  <si>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</si>
  <si>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</si>
  <si>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</si>
  <si>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</si>
  <si>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</si>
  <si>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</si>
  <si>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</si>
  <si>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</si>
  <si>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</si>
  <si>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</si>
  <si>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</si>
  <si>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</si>
  <si>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</si>
  <si>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</si>
  <si>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</si>
  <si>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</si>
  <si>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</si>
  <si>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</si>
  <si>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</si>
  <si>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</si>
  <si>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</si>
  <si>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</si>
  <si>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</si>
  <si>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</si>
  <si>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</si>
  <si>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</si>
  <si>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</si>
  <si>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</si>
  <si>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</si>
  <si>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</si>
  <si>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</si>
  <si>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</si>
  <si>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</si>
  <si>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</si>
  <si>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>หมายเหตุ : ปี 2564 เป็นตัวเลขเบื้องต้น</t>
  </si>
  <si>
    <t>ที่มา : ศูนย์เทคโนโลยีสารสนเทศและการสื่อสาร สำนักงานปลัดกระทรวงพาณิชย์ โดยความร่วมมือจากกรมศุลกากร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</si>
</sst>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0_ ;[Red]\-0.00\ "/>
    <numFmt numFmtId="167" formatCode="0.0_ ;[Red]\-0.0\ "/>
    <numFmt numFmtId="168" formatCode="0_ ;[Red]\-0\ "/>
    <numFmt numFmtId="169" formatCode="#,##0_ ;[Red]\-#,##0\ "/>
    <numFmt numFmtId="170" formatCode="#,##0.000"/>
    <numFmt numFmtId="171" formatCode="#,##0.0_ ;[Red]\-#,##0.0\ "/>
    <numFmt numFmtId="172" formatCode="#,##0.00_ ;[Red]\-#,##0.00\ "/>
    <numFmt numFmtId="173" formatCode="_(* #,##0.000_);_(* \(#,##0.000\);_(* &quot;-&quot;??_);_(@_)"/>
    <numFmt numFmtId="174" formatCode="0.0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53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5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6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6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6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2" fontId="10" fillId="0" borderId="4" xfId="0" applyNumberFormat="1" applyFont="1" applyBorder="1" applyAlignment="1">
      <alignment vertical="center"/>
    </xf>
    <xf numFmtId="172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6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172" fontId="4" fillId="0" borderId="0" xfId="0" applyNumberFormat="1" applyFont="1" applyAlignment="1">
      <alignment vertical="center"/>
    </xf>
    <xf numFmtId="172" fontId="1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72" fontId="2" fillId="0" borderId="0" xfId="0" applyNumberFormat="1" applyFont="1" applyAlignment="1">
      <alignment vertical="center"/>
    </xf>
    <xf numFmtId="172" fontId="1" fillId="0" borderId="0" xfId="0" applyNumberFormat="1" applyFont="1" applyBorder="1" applyAlignment="1">
      <alignment vertical="center"/>
    </xf>
    <xf numFmtId="172" fontId="6" fillId="0" borderId="2" xfId="0" applyNumberFormat="1" applyFont="1" applyBorder="1" applyAlignment="1">
      <alignment vertical="center"/>
    </xf>
    <xf numFmtId="172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1" fontId="4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6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0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6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0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6" fontId="5" fillId="0" borderId="4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3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6" fontId="5" fillId="0" borderId="0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2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2" fontId="10" fillId="0" borderId="22" xfId="0" applyNumberFormat="1" applyFont="1" applyBorder="1" applyAlignment="1">
      <alignment vertical="center"/>
    </xf>
    <xf numFmtId="172" fontId="11" fillId="0" borderId="22" xfId="0" applyNumberFormat="1" applyFont="1" applyBorder="1" applyAlignment="1">
      <alignment vertical="center"/>
    </xf>
    <xf numFmtId="166" fontId="11" fillId="0" borderId="22" xfId="0" applyNumberFormat="1" applyFont="1" applyBorder="1" applyAlignment="1">
      <alignment vertical="center"/>
    </xf>
    <xf numFmtId="172" fontId="11" fillId="0" borderId="21" xfId="0" applyNumberFormat="1" applyFont="1" applyBorder="1" applyAlignment="1">
      <alignment vertical="center"/>
    </xf>
    <xf numFmtId="166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1" fontId="10" fillId="0" borderId="0" xfId="0" applyNumberFormat="1" applyFont="1" applyBorder="1" applyAlignment="1">
      <alignment vertical="center"/>
    </xf>
    <xf numFmtId="172" fontId="10" fillId="0" borderId="0" xfId="0" applyNumberFormat="1" applyFont="1" applyBorder="1" applyAlignment="1">
      <alignment vertical="center"/>
    </xf>
    <xf numFmtId="169" fontId="10" fillId="0" borderId="0" xfId="0" applyNumberFormat="1" applyFont="1" applyBorder="1" applyAlignment="1">
      <alignment vertical="center"/>
    </xf>
    <xf numFmtId="172" fontId="10" fillId="0" borderId="0" xfId="1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72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72" fontId="11" fillId="0" borderId="0" xfId="1" applyNumberFormat="1" applyFont="1" applyBorder="1" applyAlignment="1">
      <alignment vertical="center" shrinkToFit="1"/>
    </xf>
    <xf numFmtId="167" fontId="10" fillId="0" borderId="0" xfId="0" applyNumberFormat="1" applyFont="1" applyBorder="1" applyAlignment="1">
      <alignment vertical="center"/>
    </xf>
    <xf numFmtId="172" fontId="11" fillId="0" borderId="0" xfId="1" applyNumberFormat="1" applyFont="1" applyBorder="1" applyAlignment="1">
      <alignment vertical="center"/>
    </xf>
    <xf numFmtId="172" fontId="10" fillId="0" borderId="0" xfId="1" applyNumberFormat="1" applyFont="1" applyBorder="1" applyAlignment="1">
      <alignment vertical="center" shrinkToFit="1"/>
    </xf>
    <xf numFmtId="166" fontId="10" fillId="0" borderId="0" xfId="0" applyNumberFormat="1" applyFont="1" applyBorder="1" applyAlignment="1">
      <alignment vertical="center" shrinkToFit="1"/>
    </xf>
    <xf numFmtId="166" fontId="4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6" fontId="10" fillId="0" borderId="22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66" fontId="11" fillId="0" borderId="21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6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6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6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6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66" fontId="41" fillId="0" borderId="0" xfId="0" applyNumberFormat="1" applyFont="1" applyBorder="1" applyAlignment="1">
      <alignment vertical="center"/>
    </xf>
    <xf numFmtId="172" fontId="41" fillId="0" borderId="0" xfId="1" applyNumberFormat="1" applyFont="1" applyBorder="1" applyAlignment="1">
      <alignment vertical="center"/>
    </xf>
    <xf numFmtId="166" fontId="39" fillId="0" borderId="0" xfId="0" applyNumberFormat="1" applyFont="1" applyBorder="1" applyAlignment="1">
      <alignment vertical="center"/>
    </xf>
    <xf numFmtId="172" fontId="39" fillId="0" borderId="0" xfId="1" applyNumberFormat="1" applyFont="1" applyBorder="1" applyAlignment="1">
      <alignment vertical="center"/>
    </xf>
    <xf numFmtId="0" fontId="38" fillId="0" borderId="0" xfId="6" applyFont="1" applyBorder="1" applyAlignment="1">
      <alignment horizontal="right" vertical="top"/>
    </xf>
    <xf numFmtId="0" fontId="44" fillId="0" borderId="0" xfId="6" applyFont="1"/>
    <xf numFmtId="1" fontId="38" fillId="0" borderId="0" xfId="0" applyNumberFormat="1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6" applyFont="1"/>
    <xf numFmtId="167" fontId="41" fillId="0" borderId="5" xfId="0" applyNumberFormat="1" applyFont="1" applyBorder="1" applyAlignment="1">
      <alignment vertical="center"/>
    </xf>
    <xf numFmtId="167" fontId="41" fillId="0" borderId="4" xfId="0" applyNumberFormat="1" applyFont="1" applyBorder="1" applyAlignment="1">
      <alignment vertical="center"/>
    </xf>
    <xf numFmtId="167" fontId="39" fillId="0" borderId="4" xfId="0" applyNumberFormat="1" applyFont="1" applyBorder="1" applyAlignment="1">
      <alignment vertical="center"/>
    </xf>
    <xf numFmtId="167" fontId="39" fillId="0" borderId="7" xfId="0" applyNumberFormat="1" applyFont="1" applyBorder="1" applyAlignment="1">
      <alignment vertical="center"/>
    </xf>
    <xf numFmtId="167" fontId="39" fillId="0" borderId="3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174" fontId="0" fillId="0" borderId="0" xfId="0" applyNumberForma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top"/>
    </xf>
    <xf numFmtId="0" fontId="3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64" fontId="41" fillId="0" borderId="4" xfId="1" applyNumberFormat="1" applyFont="1" applyFill="1" applyBorder="1" applyAlignment="1">
      <alignment vertical="center"/>
    </xf>
  </cellXfs>
  <cellStyles count="7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_tarctr5002" xfId="6" xr:uid="{00000000-0005-0000-0000-000006000000}"/>
  </cellStyles>
  <dxfs count="1">
    <dxf>
      <font>
        <color rgb="FF9C0006"/>
      </font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506368"/>
        <c:axId val="220512640"/>
      </c:lineChart>
      <c:catAx>
        <c:axId val="22050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51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512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506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84512"/>
        <c:axId val="225986432"/>
      </c:lineChart>
      <c:catAx>
        <c:axId val="22598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598643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2598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5984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918912"/>
        <c:axId val="225842688"/>
      </c:lineChart>
      <c:catAx>
        <c:axId val="22491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584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842688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491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77088"/>
        <c:axId val="226383360"/>
      </c:lineChart>
      <c:catAx>
        <c:axId val="2263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83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638336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7708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22784"/>
        <c:axId val="226424704"/>
      </c:lineChart>
      <c:catAx>
        <c:axId val="22642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2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424704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2278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131328"/>
        <c:axId val="226141696"/>
      </c:lineChart>
      <c:catAx>
        <c:axId val="22613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14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141696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131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30" t="s">
        <v>19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30" t="s">
        <v>0</v>
      </c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30" t="s">
        <v>20</v>
      </c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30" t="s">
        <v>0</v>
      </c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30"/>
      <c r="AZ31" s="430"/>
      <c r="BA31" s="430"/>
      <c r="BB31" s="430"/>
      <c r="BC31" s="430"/>
      <c r="BD31" s="430"/>
      <c r="BE31" s="430"/>
      <c r="BF31" s="430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30" t="s">
        <v>21</v>
      </c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30"/>
      <c r="AG61" s="430"/>
      <c r="AH61" s="430"/>
      <c r="AI61" s="430"/>
      <c r="AJ61" s="430"/>
      <c r="AK61" s="430"/>
      <c r="AL61" s="430"/>
      <c r="AM61" s="430"/>
      <c r="AN61" s="430"/>
      <c r="AO61" s="430"/>
      <c r="AP61" s="430"/>
      <c r="AQ61" s="430"/>
      <c r="AR61" s="430"/>
      <c r="AS61" s="430"/>
      <c r="AT61" s="430"/>
      <c r="AU61" s="430"/>
      <c r="AV61" s="430"/>
      <c r="AW61" s="430"/>
      <c r="AX61" s="430"/>
      <c r="AY61" s="430"/>
      <c r="AZ61" s="430"/>
      <c r="BA61" s="430"/>
      <c r="BB61" s="430"/>
      <c r="BC61" s="430"/>
      <c r="BD61" s="430"/>
      <c r="BE61" s="430"/>
      <c r="BF61" s="430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30" t="s">
        <v>19</v>
      </c>
      <c r="B91" s="430"/>
      <c r="C91" s="430"/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430"/>
      <c r="O91" s="430"/>
      <c r="P91" s="430"/>
      <c r="Q91" s="430"/>
      <c r="R91" s="430"/>
      <c r="S91" s="430"/>
      <c r="T91" s="430"/>
      <c r="U91" s="430"/>
      <c r="V91" s="430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30" t="s">
        <v>0</v>
      </c>
      <c r="AH91" s="430"/>
      <c r="AI91" s="430"/>
      <c r="AJ91" s="430"/>
      <c r="AK91" s="430"/>
      <c r="AL91" s="430"/>
      <c r="AM91" s="430"/>
      <c r="AN91" s="430"/>
      <c r="AO91" s="430"/>
      <c r="AP91" s="430"/>
      <c r="AQ91" s="430"/>
      <c r="AR91" s="430"/>
      <c r="AS91" s="430"/>
      <c r="AT91" s="430"/>
      <c r="AU91" s="430"/>
      <c r="AV91" s="430"/>
      <c r="AW91" s="430"/>
      <c r="AX91" s="430"/>
      <c r="AY91" s="430"/>
      <c r="AZ91" s="430"/>
      <c r="BA91" s="430"/>
      <c r="BB91" s="430"/>
      <c r="BC91" s="430"/>
      <c r="BD91" s="430"/>
      <c r="BE91" s="430"/>
      <c r="BF91" s="430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30" t="s">
        <v>20</v>
      </c>
      <c r="B121" s="430"/>
      <c r="C121" s="430"/>
      <c r="D121" s="430"/>
      <c r="E121" s="430"/>
      <c r="F121" s="430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  <c r="Q121" s="430"/>
      <c r="R121" s="430"/>
      <c r="S121" s="430"/>
      <c r="T121" s="430"/>
      <c r="U121" s="430"/>
      <c r="V121" s="430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30" t="s">
        <v>0</v>
      </c>
      <c r="AG121" s="430"/>
      <c r="AH121" s="430"/>
      <c r="AI121" s="430"/>
      <c r="AJ121" s="430"/>
      <c r="AK121" s="430"/>
      <c r="AL121" s="430"/>
      <c r="AM121" s="430"/>
      <c r="AN121" s="430"/>
      <c r="AO121" s="430"/>
      <c r="AP121" s="430"/>
      <c r="AQ121" s="430"/>
      <c r="AR121" s="430"/>
      <c r="AS121" s="430"/>
      <c r="AT121" s="430"/>
      <c r="AU121" s="430"/>
      <c r="AV121" s="430"/>
      <c r="AW121" s="430"/>
      <c r="AX121" s="430"/>
      <c r="AY121" s="430"/>
      <c r="AZ121" s="430"/>
      <c r="BA121" s="430"/>
      <c r="BB121" s="430"/>
      <c r="BC121" s="430"/>
      <c r="BD121" s="430"/>
      <c r="BE121" s="430"/>
      <c r="BF121" s="430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30" t="s">
        <v>21</v>
      </c>
      <c r="B151" s="430"/>
      <c r="C151" s="430"/>
      <c r="D151" s="430"/>
      <c r="E151" s="430"/>
      <c r="F151" s="430"/>
      <c r="G151" s="430"/>
      <c r="H151" s="430"/>
      <c r="I151" s="430"/>
      <c r="J151" s="430"/>
      <c r="K151" s="430"/>
      <c r="L151" s="430"/>
      <c r="M151" s="430"/>
      <c r="N151" s="430"/>
      <c r="O151" s="430"/>
      <c r="P151" s="430"/>
      <c r="Q151" s="430"/>
      <c r="R151" s="430"/>
      <c r="S151" s="430"/>
      <c r="T151" s="430"/>
      <c r="U151" s="430"/>
      <c r="V151" s="430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30"/>
      <c r="AG151" s="430"/>
      <c r="AH151" s="430"/>
      <c r="AI151" s="430"/>
      <c r="AJ151" s="430"/>
      <c r="AK151" s="430"/>
      <c r="AL151" s="430"/>
      <c r="AM151" s="430"/>
      <c r="AN151" s="430"/>
      <c r="AO151" s="430"/>
      <c r="AP151" s="430"/>
      <c r="AQ151" s="430"/>
      <c r="AR151" s="430"/>
      <c r="AS151" s="430"/>
      <c r="AT151" s="430"/>
      <c r="AU151" s="430"/>
      <c r="AV151" s="430"/>
      <c r="AW151" s="430"/>
      <c r="AX151" s="430"/>
      <c r="AY151" s="430"/>
      <c r="AZ151" s="430"/>
      <c r="BA151" s="430"/>
      <c r="BB151" s="430"/>
      <c r="BC151" s="430"/>
      <c r="BD151" s="430"/>
      <c r="BE151" s="430"/>
      <c r="BF151" s="430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H94"/>
  <sheetViews>
    <sheetView tabSelected="1" zoomScaleNormal="100" zoomScalePageLayoutView="106" workbookViewId="0">
      <selection activeCell="R66" sqref="R66"/>
    </sheetView>
  </sheetViews>
  <sheetFormatPr defaultRowHeight="21" x14ac:dyDescent="0.45"/>
  <cols>
    <col min="1" max="1" width="7.6640625" customWidth="1"/>
    <col min="2" max="2" width="9" hidden="1" customWidth="1"/>
    <col min="3" max="3" width="9.5" hidden="1" customWidth="1"/>
    <col min="4" max="4" width="9.5" bestFit="1" customWidth="1"/>
    <col min="5" max="5" width="9.33203125" customWidth="1"/>
    <col min="6" max="6" width="9.6640625" bestFit="1" customWidth="1"/>
    <col min="7" max="7" width="9.1640625" customWidth="1"/>
    <col min="8" max="8" width="9.5" bestFit="1" customWidth="1"/>
    <col min="9" max="9" width="9.5" customWidth="1"/>
    <col min="10" max="10" width="2" customWidth="1"/>
    <col min="11" max="11" width="6.5" hidden="1" customWidth="1"/>
    <col min="12" max="18" width="7" customWidth="1"/>
    <col min="19" max="26" width="12.33203125" customWidth="1"/>
  </cols>
  <sheetData>
    <row r="1" spans="1:21" ht="14.25" customHeight="1" x14ac:dyDescent="0.45">
      <c r="A1" s="431" t="s">
        <v>19</v>
      </c>
      <c r="B1" s="431"/>
      <c r="C1" s="431"/>
      <c r="D1" s="431"/>
      <c r="E1" s="431"/>
      <c r="F1" s="431"/>
      <c r="G1" s="431"/>
      <c r="H1" s="431"/>
      <c r="I1" s="421"/>
      <c r="J1" s="387"/>
      <c r="K1" s="431"/>
      <c r="L1" s="431"/>
      <c r="M1" s="431"/>
      <c r="N1" s="431"/>
      <c r="O1" s="431"/>
      <c r="P1" s="431"/>
      <c r="Q1" s="431"/>
    </row>
    <row r="2" spans="1:21" ht="15.75" customHeight="1" x14ac:dyDescent="0.5">
      <c r="A2" s="432" t="s">
        <v>116</v>
      </c>
      <c r="B2" s="432"/>
      <c r="C2" s="432"/>
      <c r="D2" s="432"/>
      <c r="E2" s="432"/>
      <c r="F2" s="432"/>
      <c r="G2" s="432"/>
      <c r="H2" s="432"/>
      <c r="I2" s="421"/>
      <c r="J2" s="390"/>
      <c r="K2" s="388"/>
      <c r="L2" s="433" t="s">
        <v>3</v>
      </c>
      <c r="M2" s="433"/>
      <c r="N2" s="433"/>
      <c r="O2" s="433"/>
      <c r="P2" s="433"/>
      <c r="Q2" s="433"/>
    </row>
    <row r="3" spans="1:21" ht="11.85" customHeight="1" x14ac:dyDescent="0.45">
      <c r="A3" s="393"/>
      <c r="B3" s="395">
        <v>2558</v>
      </c>
      <c r="C3" s="395">
        <v>2559</v>
      </c>
      <c r="D3" s="395">
        <v>2560</v>
      </c>
      <c r="E3" s="395">
        <v>2561</v>
      </c>
      <c r="F3" s="395">
        <v>2562</v>
      </c>
      <c r="G3" s="395">
        <v>2563</v>
      </c>
      <c r="H3" s="395">
        <v>2564</v>
      </c>
      <c r="I3" s="395">
        <v>2565</v>
      </c>
      <c r="J3" s="396"/>
      <c r="K3" s="394">
        <v>2558</v>
      </c>
      <c r="L3" s="394">
        <v>2559</v>
      </c>
      <c r="M3" s="394">
        <v>2560</v>
      </c>
      <c r="N3" s="394">
        <v>2561</v>
      </c>
      <c r="O3" s="394">
        <v>2562</v>
      </c>
      <c r="P3" s="394">
        <v>2563</v>
      </c>
      <c r="Q3" s="394">
        <v>2564</v>
      </c>
      <c r="R3" s="394">
        <v>2565</v>
      </c>
    </row>
    <row r="4" spans="1:21" ht="11.85" customHeight="1" x14ac:dyDescent="0.45">
      <c r="A4" s="397" t="s">
        <v>4</v>
      </c>
      <c r="B4" s="399">
        <v>17244.73</v>
      </c>
      <c r="C4" s="399">
        <v>15692.45</v>
      </c>
      <c r="D4" s="399">
        <v>17094.060000000001</v>
      </c>
      <c r="E4" s="399">
        <v>20181.18</v>
      </c>
      <c r="F4" s="399">
        <v>18990.599999999999</v>
      </c>
      <c r="G4" s="399">
        <v>19673.357582000001</v>
      </c>
      <c r="H4" s="399">
        <v>19688.128281559999</v>
      </c>
      <c r="I4" s="399">
        <v>21258.637676999999</v>
      </c>
      <c r="J4" s="391"/>
      <c r="K4" s="400">
        <v>-3.461771214530962</v>
      </c>
      <c r="L4" s="423">
        <v>-9.001474653415853</v>
      </c>
      <c r="M4" s="423">
        <f>D4/C4*100-100</f>
        <v>8.9317474326825845</v>
      </c>
      <c r="N4" s="423">
        <f t="shared" ref="N4:R19" si="0">E4/D4*100-100</f>
        <v>18.05960667038724</v>
      </c>
      <c r="O4" s="423">
        <f t="shared" si="0"/>
        <v>-5.8994568206616265</v>
      </c>
      <c r="P4" s="423">
        <f t="shared" si="0"/>
        <v>3.5952396554084629</v>
      </c>
      <c r="Q4" s="423">
        <f t="shared" si="0"/>
        <v>7.507970867928293E-2</v>
      </c>
      <c r="R4" s="423">
        <f>I4/H4*100-100</f>
        <v>7.9769360143338019</v>
      </c>
      <c r="S4" s="428"/>
      <c r="T4" s="428"/>
      <c r="U4" s="429"/>
    </row>
    <row r="5" spans="1:21" ht="13.5" customHeight="1" x14ac:dyDescent="0.45">
      <c r="A5" s="397" t="s">
        <v>5</v>
      </c>
      <c r="B5" s="398">
        <v>17218.89</v>
      </c>
      <c r="C5" s="398">
        <v>18981.84</v>
      </c>
      <c r="D5" s="398">
        <v>18436.96</v>
      </c>
      <c r="E5" s="398">
        <v>20456.11</v>
      </c>
      <c r="F5" s="398">
        <v>21612.21</v>
      </c>
      <c r="G5" s="398">
        <v>20789.884862999999</v>
      </c>
      <c r="H5" s="398">
        <v>20203.818504129998</v>
      </c>
      <c r="I5" s="452">
        <v>23483.1</v>
      </c>
      <c r="J5" s="391"/>
      <c r="K5" s="392">
        <v>-6.1779432029384189</v>
      </c>
      <c r="L5" s="424">
        <v>10.238464848779461</v>
      </c>
      <c r="M5" s="424">
        <f t="shared" ref="M5:M29" si="1">D5/C5*100-100</f>
        <v>-2.8705330990041062</v>
      </c>
      <c r="N5" s="424">
        <f t="shared" si="0"/>
        <v>10.951642787097242</v>
      </c>
      <c r="O5" s="424">
        <f t="shared" si="0"/>
        <v>5.6516121589099697</v>
      </c>
      <c r="P5" s="424">
        <f t="shared" si="0"/>
        <v>-3.8049099883815671</v>
      </c>
      <c r="Q5" s="424">
        <f t="shared" si="0"/>
        <v>-2.8189976170239817</v>
      </c>
      <c r="R5" s="424">
        <f>I5/H5*100-100</f>
        <v>16.230998586725875</v>
      </c>
    </row>
    <row r="6" spans="1:21" ht="13.5" customHeight="1" x14ac:dyDescent="0.45">
      <c r="A6" s="401" t="s">
        <v>49</v>
      </c>
      <c r="B6" s="402">
        <v>34463.619999999995</v>
      </c>
      <c r="C6" s="402">
        <f>C4+C5</f>
        <v>34674.29</v>
      </c>
      <c r="D6" s="402">
        <f t="shared" ref="D6:G6" si="2">D4+D5</f>
        <v>35531.020000000004</v>
      </c>
      <c r="E6" s="402">
        <f t="shared" si="2"/>
        <v>40637.29</v>
      </c>
      <c r="F6" s="402">
        <f t="shared" si="2"/>
        <v>40602.81</v>
      </c>
      <c r="G6" s="402">
        <f t="shared" si="2"/>
        <v>40463.242444999996</v>
      </c>
      <c r="H6" s="402">
        <f>H4+H5</f>
        <v>39891.946785690001</v>
      </c>
      <c r="I6" s="402">
        <f>I4+I5</f>
        <v>44741.737676999997</v>
      </c>
      <c r="J6" s="403"/>
      <c r="K6" s="404">
        <v>-4.838217110643928</v>
      </c>
      <c r="L6" s="425">
        <v>0.61128227388766998</v>
      </c>
      <c r="M6" s="425">
        <f t="shared" si="1"/>
        <v>2.4707932015334677</v>
      </c>
      <c r="N6" s="425">
        <f t="shared" si="0"/>
        <v>14.371301471221472</v>
      </c>
      <c r="O6" s="425">
        <f t="shared" si="0"/>
        <v>-8.484817762209218E-2</v>
      </c>
      <c r="P6" s="425">
        <f t="shared" si="0"/>
        <v>-0.34373865995974029</v>
      </c>
      <c r="Q6" s="425">
        <f t="shared" si="0"/>
        <v>-1.4118879871936514</v>
      </c>
      <c r="R6" s="425">
        <f t="shared" si="0"/>
        <v>12.157318160891833</v>
      </c>
    </row>
    <row r="7" spans="1:21" ht="11.85" customHeight="1" x14ac:dyDescent="0.45">
      <c r="A7" s="397" t="s">
        <v>6</v>
      </c>
      <c r="B7" s="398">
        <v>18870.349999999999</v>
      </c>
      <c r="C7" s="398">
        <v>19170.189999999999</v>
      </c>
      <c r="D7" s="398">
        <v>20895.57</v>
      </c>
      <c r="E7" s="398">
        <v>22649.759999999998</v>
      </c>
      <c r="F7" s="398">
        <v>21507.62</v>
      </c>
      <c r="G7" s="398">
        <v>22362.291251999999</v>
      </c>
      <c r="H7" s="398">
        <v>24142.650592279999</v>
      </c>
      <c r="I7" s="398"/>
      <c r="J7" s="391"/>
      <c r="K7" s="392">
        <v>-4.464179034959292</v>
      </c>
      <c r="L7" s="424">
        <v>1.5889477407679209</v>
      </c>
      <c r="M7" s="424">
        <f t="shared" si="1"/>
        <v>9.000328113597206</v>
      </c>
      <c r="N7" s="424">
        <f t="shared" si="0"/>
        <v>8.3950330141747713</v>
      </c>
      <c r="O7" s="424">
        <f t="shared" si="0"/>
        <v>-5.0426141380747538</v>
      </c>
      <c r="P7" s="424">
        <f t="shared" si="0"/>
        <v>3.9738067345433876</v>
      </c>
      <c r="Q7" s="424">
        <f t="shared" si="0"/>
        <v>7.9614352582084962</v>
      </c>
      <c r="R7" s="392"/>
    </row>
    <row r="8" spans="1:21" ht="11.85" customHeight="1" x14ac:dyDescent="0.45">
      <c r="A8" s="405" t="s">
        <v>31</v>
      </c>
      <c r="B8" s="402">
        <v>53333.969999999994</v>
      </c>
      <c r="C8" s="402">
        <f>C6+C7</f>
        <v>53844.479999999996</v>
      </c>
      <c r="D8" s="402">
        <f t="shared" ref="D8:G8" si="3">D6+D7</f>
        <v>56426.590000000004</v>
      </c>
      <c r="E8" s="402">
        <f t="shared" si="3"/>
        <v>63287.05</v>
      </c>
      <c r="F8" s="402">
        <f t="shared" si="3"/>
        <v>62110.429999999993</v>
      </c>
      <c r="G8" s="402">
        <f t="shared" si="3"/>
        <v>62825.533696999992</v>
      </c>
      <c r="H8" s="402">
        <f>H6+H7</f>
        <v>64034.59737797</v>
      </c>
      <c r="I8" s="402"/>
      <c r="J8" s="403"/>
      <c r="K8" s="404">
        <v>-4.7062121636065379</v>
      </c>
      <c r="L8" s="425">
        <v>0.95719482348679552</v>
      </c>
      <c r="M8" s="425">
        <f t="shared" si="1"/>
        <v>4.7954962142823234</v>
      </c>
      <c r="N8" s="425">
        <f t="shared" si="0"/>
        <v>12.158204137446546</v>
      </c>
      <c r="O8" s="425">
        <f t="shared" si="0"/>
        <v>-1.8591797216018335</v>
      </c>
      <c r="P8" s="425">
        <f t="shared" si="0"/>
        <v>1.1513423703555077</v>
      </c>
      <c r="Q8" s="425">
        <f t="shared" si="0"/>
        <v>1.9244781696581725</v>
      </c>
      <c r="R8" s="392"/>
    </row>
    <row r="9" spans="1:21" ht="11.85" customHeight="1" x14ac:dyDescent="0.45">
      <c r="A9" s="397" t="s">
        <v>7</v>
      </c>
      <c r="B9" s="398">
        <v>16892.580000000002</v>
      </c>
      <c r="C9" s="398">
        <v>15609.27</v>
      </c>
      <c r="D9" s="398">
        <v>16861.53</v>
      </c>
      <c r="E9" s="398">
        <v>19082.490000000002</v>
      </c>
      <c r="F9" s="398">
        <v>18554.259999999998</v>
      </c>
      <c r="G9" s="398">
        <v>18952.647567</v>
      </c>
      <c r="H9" s="398">
        <v>21403.055382400002</v>
      </c>
      <c r="I9" s="398"/>
      <c r="J9" s="391"/>
      <c r="K9" s="392">
        <v>-1.7503677255339523</v>
      </c>
      <c r="L9" s="424">
        <v>-7.5968857332627815</v>
      </c>
      <c r="M9" s="424">
        <f t="shared" si="1"/>
        <v>8.0225404519237458</v>
      </c>
      <c r="N9" s="424">
        <f t="shared" si="0"/>
        <v>13.171758434732823</v>
      </c>
      <c r="O9" s="424">
        <f t="shared" si="0"/>
        <v>-2.7681397972696686</v>
      </c>
      <c r="P9" s="424">
        <f t="shared" si="0"/>
        <v>2.1471487787710259</v>
      </c>
      <c r="Q9" s="424">
        <f t="shared" si="0"/>
        <v>12.929105586633739</v>
      </c>
      <c r="R9" s="392"/>
    </row>
    <row r="10" spans="1:21" ht="11.25" hidden="1" customHeight="1" x14ac:dyDescent="0.45">
      <c r="A10" s="401" t="s">
        <v>50</v>
      </c>
      <c r="B10" s="402">
        <v>70226.549999999988</v>
      </c>
      <c r="C10" s="402">
        <f>C8+C9</f>
        <v>69453.75</v>
      </c>
      <c r="D10" s="402">
        <f t="shared" ref="D10:G10" si="4">D8+D9</f>
        <v>73288.12</v>
      </c>
      <c r="E10" s="402">
        <f t="shared" si="4"/>
        <v>82369.540000000008</v>
      </c>
      <c r="F10" s="402">
        <f t="shared" si="4"/>
        <v>80664.689999999988</v>
      </c>
      <c r="G10" s="402">
        <f t="shared" si="4"/>
        <v>81778.181263999984</v>
      </c>
      <c r="H10" s="402">
        <f>H8+H9</f>
        <v>85437.652760369994</v>
      </c>
      <c r="I10" s="402"/>
      <c r="J10" s="403"/>
      <c r="K10" s="404">
        <v>-4.0115651038723161</v>
      </c>
      <c r="L10" s="425">
        <v>-1.1004385093671631</v>
      </c>
      <c r="M10" s="424">
        <f t="shared" si="1"/>
        <v>5.520753019095423</v>
      </c>
      <c r="N10" s="424">
        <f t="shared" si="0"/>
        <v>12.391394403349423</v>
      </c>
      <c r="O10" s="424">
        <f t="shared" si="0"/>
        <v>-2.0697578255263096</v>
      </c>
      <c r="P10" s="424">
        <f t="shared" si="0"/>
        <v>1.3803948964534527</v>
      </c>
      <c r="Q10" s="424">
        <f t="shared" si="0"/>
        <v>4.4748751314930075</v>
      </c>
      <c r="R10" s="392"/>
    </row>
    <row r="11" spans="1:21" ht="12" customHeight="1" x14ac:dyDescent="0.45">
      <c r="A11" s="397" t="s">
        <v>8</v>
      </c>
      <c r="B11" s="398">
        <v>18425.52</v>
      </c>
      <c r="C11" s="398">
        <v>17697.18</v>
      </c>
      <c r="D11" s="398">
        <v>19971.400000000001</v>
      </c>
      <c r="E11" s="398">
        <v>22406.32</v>
      </c>
      <c r="F11" s="398">
        <v>21005.439999999999</v>
      </c>
      <c r="G11" s="398">
        <v>16284.76247</v>
      </c>
      <c r="H11" s="398">
        <v>23053.082237819999</v>
      </c>
      <c r="I11" s="398"/>
      <c r="J11" s="403"/>
      <c r="K11" s="392">
        <v>-4.9260094973269002</v>
      </c>
      <c r="L11" s="424">
        <v>-3.952887082698342</v>
      </c>
      <c r="M11" s="424">
        <f t="shared" si="1"/>
        <v>12.850747972275812</v>
      </c>
      <c r="N11" s="424">
        <f t="shared" si="0"/>
        <v>12.192034609491571</v>
      </c>
      <c r="O11" s="424">
        <f t="shared" si="0"/>
        <v>-6.2521645678540807</v>
      </c>
      <c r="P11" s="424">
        <f t="shared" si="0"/>
        <v>-22.473595078227348</v>
      </c>
      <c r="Q11" s="424">
        <f t="shared" si="0"/>
        <v>41.562287324047162</v>
      </c>
      <c r="R11" s="392"/>
    </row>
    <row r="12" spans="1:21" ht="12.75" hidden="1" customHeight="1" x14ac:dyDescent="0.45">
      <c r="A12" s="401" t="s">
        <v>51</v>
      </c>
      <c r="B12" s="402">
        <v>88652.069999999992</v>
      </c>
      <c r="C12" s="402">
        <f>C10+C11</f>
        <v>87150.93</v>
      </c>
      <c r="D12" s="402">
        <f t="shared" ref="D12:G12" si="5">D10+D11</f>
        <v>93259.51999999999</v>
      </c>
      <c r="E12" s="402">
        <f t="shared" si="5"/>
        <v>104775.86000000002</v>
      </c>
      <c r="F12" s="402">
        <f t="shared" si="5"/>
        <v>101670.12999999999</v>
      </c>
      <c r="G12" s="402">
        <f t="shared" si="5"/>
        <v>98062.943733999986</v>
      </c>
      <c r="H12" s="402">
        <f>H10+H11</f>
        <v>108490.73499818999</v>
      </c>
      <c r="I12" s="402"/>
      <c r="J12" s="403"/>
      <c r="K12" s="404">
        <v>-4.2030691906758673</v>
      </c>
      <c r="L12" s="425">
        <v>-1.6932937944934667</v>
      </c>
      <c r="M12" s="424">
        <f t="shared" si="1"/>
        <v>7.0092080486117538</v>
      </c>
      <c r="N12" s="424">
        <f t="shared" si="0"/>
        <v>12.348701773288155</v>
      </c>
      <c r="O12" s="424">
        <f t="shared" si="0"/>
        <v>-2.9641656007405004</v>
      </c>
      <c r="P12" s="424">
        <f t="shared" si="0"/>
        <v>-3.5479312026059233</v>
      </c>
      <c r="Q12" s="424">
        <f t="shared" si="0"/>
        <v>10.633773438900462</v>
      </c>
      <c r="R12" s="392"/>
    </row>
    <row r="13" spans="1:21" ht="11.85" customHeight="1" x14ac:dyDescent="0.45">
      <c r="A13" s="397" t="s">
        <v>9</v>
      </c>
      <c r="B13" s="406">
        <v>18151.84</v>
      </c>
      <c r="C13" s="406">
        <v>18152.04</v>
      </c>
      <c r="D13" s="406">
        <v>20131.96</v>
      </c>
      <c r="E13" s="406">
        <v>21878.99</v>
      </c>
      <c r="F13" s="406">
        <v>21403.37</v>
      </c>
      <c r="G13" s="406">
        <v>16479.020532999999</v>
      </c>
      <c r="H13" s="406">
        <v>23702.769030439998</v>
      </c>
      <c r="I13" s="406"/>
      <c r="J13" s="391"/>
      <c r="K13" s="392">
        <v>-7.8948209661894087</v>
      </c>
      <c r="L13" s="424">
        <v>1.1018166753418157E-3</v>
      </c>
      <c r="M13" s="424">
        <f t="shared" si="1"/>
        <v>10.907424179320884</v>
      </c>
      <c r="N13" s="424">
        <f t="shared" si="0"/>
        <v>8.6778932602687604</v>
      </c>
      <c r="O13" s="424">
        <f t="shared" si="0"/>
        <v>-2.1738663439217305</v>
      </c>
      <c r="P13" s="424">
        <f t="shared" si="0"/>
        <v>-23.007355696789816</v>
      </c>
      <c r="Q13" s="424">
        <f t="shared" si="0"/>
        <v>43.83603068504047</v>
      </c>
      <c r="R13" s="392"/>
    </row>
    <row r="14" spans="1:21" ht="11.85" customHeight="1" x14ac:dyDescent="0.45">
      <c r="A14" s="405" t="s">
        <v>32</v>
      </c>
      <c r="B14" s="402">
        <v>53469.94</v>
      </c>
      <c r="C14" s="402">
        <f>C12+C13</f>
        <v>105302.97</v>
      </c>
      <c r="D14" s="402">
        <f t="shared" ref="D14:G14" si="6">D12+D13</f>
        <v>113391.47999999998</v>
      </c>
      <c r="E14" s="402">
        <f t="shared" si="6"/>
        <v>126654.85000000002</v>
      </c>
      <c r="F14" s="402">
        <f t="shared" si="6"/>
        <v>123073.49999999999</v>
      </c>
      <c r="G14" s="402">
        <f t="shared" si="6"/>
        <v>114541.96426699999</v>
      </c>
      <c r="H14" s="402">
        <f>H12+H13</f>
        <v>132193.50402862998</v>
      </c>
      <c r="I14" s="402"/>
      <c r="J14" s="403"/>
      <c r="K14" s="404">
        <v>-4.9954469900828631</v>
      </c>
      <c r="L14" s="425">
        <v>-3.7618332842715096</v>
      </c>
      <c r="M14" s="425">
        <f t="shared" si="1"/>
        <v>7.6811793627473008</v>
      </c>
      <c r="N14" s="425">
        <f t="shared" si="0"/>
        <v>11.696972294567502</v>
      </c>
      <c r="O14" s="425">
        <f t="shared" si="0"/>
        <v>-2.8276453684955953</v>
      </c>
      <c r="P14" s="425">
        <f t="shared" si="0"/>
        <v>-6.9320655811364702</v>
      </c>
      <c r="Q14" s="425">
        <f t="shared" si="0"/>
        <v>15.410543964903397</v>
      </c>
      <c r="R14" s="392"/>
    </row>
    <row r="15" spans="1:21" ht="11.25" customHeight="1" x14ac:dyDescent="0.45">
      <c r="A15" s="405" t="s">
        <v>34</v>
      </c>
      <c r="B15" s="402">
        <v>106803.90999999999</v>
      </c>
      <c r="C15" s="402">
        <f>C8+C14</f>
        <v>159147.45000000001</v>
      </c>
      <c r="D15" s="402">
        <f t="shared" ref="D15:G15" si="7">D8+D14</f>
        <v>169818.06999999998</v>
      </c>
      <c r="E15" s="402">
        <f t="shared" si="7"/>
        <v>189941.90000000002</v>
      </c>
      <c r="F15" s="402">
        <f t="shared" si="7"/>
        <v>185183.93</v>
      </c>
      <c r="G15" s="402">
        <f t="shared" si="7"/>
        <v>177367.49796399998</v>
      </c>
      <c r="H15" s="402">
        <f>H8+H14</f>
        <v>196228.10140659998</v>
      </c>
      <c r="I15" s="402"/>
      <c r="J15" s="403"/>
      <c r="K15" s="404">
        <v>-4.8512334899993732</v>
      </c>
      <c r="L15" s="425">
        <v>-1.4053230822729135</v>
      </c>
      <c r="M15" s="425">
        <f t="shared" si="1"/>
        <v>6.704863948495543</v>
      </c>
      <c r="N15" s="425">
        <f t="shared" si="0"/>
        <v>11.850228894958036</v>
      </c>
      <c r="O15" s="425">
        <f t="shared" si="0"/>
        <v>-2.5049607274645638</v>
      </c>
      <c r="P15" s="425">
        <f t="shared" si="0"/>
        <v>-4.2209019087131452</v>
      </c>
      <c r="Q15" s="425">
        <f t="shared" si="0"/>
        <v>10.633629982437995</v>
      </c>
      <c r="R15" s="404"/>
    </row>
    <row r="16" spans="1:21" ht="11.85" customHeight="1" x14ac:dyDescent="0.45">
      <c r="A16" s="397" t="s">
        <v>10</v>
      </c>
      <c r="B16" s="398">
        <v>18206.22</v>
      </c>
      <c r="C16" s="398">
        <v>17064.080000000002</v>
      </c>
      <c r="D16" s="398">
        <v>18863.060000000001</v>
      </c>
      <c r="E16" s="398">
        <v>20333.79</v>
      </c>
      <c r="F16" s="398">
        <v>21233.72</v>
      </c>
      <c r="G16" s="398">
        <v>18834.098250999999</v>
      </c>
      <c r="H16" s="406">
        <v>22650.831961</v>
      </c>
      <c r="I16" s="406"/>
      <c r="J16" s="391"/>
      <c r="K16" s="392">
        <v>-3.6341848384730202</v>
      </c>
      <c r="L16" s="424">
        <v>-6.273350536245303</v>
      </c>
      <c r="M16" s="424">
        <f t="shared" si="1"/>
        <v>10.542496284593142</v>
      </c>
      <c r="N16" s="424">
        <f t="shared" si="0"/>
        <v>7.796879191393117</v>
      </c>
      <c r="O16" s="424">
        <f t="shared" si="0"/>
        <v>4.4257858471047626</v>
      </c>
      <c r="P16" s="424">
        <f t="shared" si="0"/>
        <v>-11.300995534461237</v>
      </c>
      <c r="Q16" s="424">
        <f t="shared" si="0"/>
        <v>20.265019642219144</v>
      </c>
      <c r="R16" s="392"/>
    </row>
    <row r="17" spans="1:18" ht="13.5" hidden="1" customHeight="1" x14ac:dyDescent="0.45">
      <c r="A17" s="407" t="s">
        <v>52</v>
      </c>
      <c r="B17" s="402">
        <v>125010.12999999999</v>
      </c>
      <c r="C17" s="402">
        <f>C15+C16</f>
        <v>176211.53000000003</v>
      </c>
      <c r="D17" s="402">
        <f t="shared" ref="D17:G17" si="8">D15+D16</f>
        <v>188681.12999999998</v>
      </c>
      <c r="E17" s="402">
        <f t="shared" si="8"/>
        <v>210275.69000000003</v>
      </c>
      <c r="F17" s="402">
        <f t="shared" si="8"/>
        <v>206417.65</v>
      </c>
      <c r="G17" s="402">
        <f t="shared" si="8"/>
        <v>196201.59621499997</v>
      </c>
      <c r="H17" s="402">
        <f>H15+H16</f>
        <v>218878.93336759997</v>
      </c>
      <c r="I17" s="402"/>
      <c r="J17" s="403"/>
      <c r="K17" s="404">
        <v>-4.6759010695336052</v>
      </c>
      <c r="L17" s="425">
        <v>-2.1142926577230048</v>
      </c>
      <c r="M17" s="424">
        <f t="shared" si="1"/>
        <v>7.0764949376467996</v>
      </c>
      <c r="N17" s="424">
        <f t="shared" si="0"/>
        <v>11.445002475870297</v>
      </c>
      <c r="O17" s="424">
        <f t="shared" si="0"/>
        <v>-1.8347532232565982</v>
      </c>
      <c r="P17" s="424">
        <f t="shared" si="0"/>
        <v>-4.9492152366815674</v>
      </c>
      <c r="Q17" s="424">
        <f t="shared" si="0"/>
        <v>11.55818178347026</v>
      </c>
      <c r="R17" s="392"/>
    </row>
    <row r="18" spans="1:18" ht="10.5" customHeight="1" x14ac:dyDescent="0.45">
      <c r="A18" s="397" t="s">
        <v>11</v>
      </c>
      <c r="B18" s="398">
        <v>17667.97</v>
      </c>
      <c r="C18" s="398">
        <v>18744.78</v>
      </c>
      <c r="D18" s="398">
        <v>21367.3</v>
      </c>
      <c r="E18" s="398">
        <v>22827.25</v>
      </c>
      <c r="F18" s="398">
        <v>21954.75</v>
      </c>
      <c r="G18" s="398">
        <v>20174.928484</v>
      </c>
      <c r="H18" s="398">
        <v>21976.230441</v>
      </c>
      <c r="I18" s="398"/>
      <c r="J18" s="391"/>
      <c r="K18" s="392">
        <v>-6.6957578394866379</v>
      </c>
      <c r="L18" s="424">
        <v>6.0947013154312391</v>
      </c>
      <c r="M18" s="424">
        <f t="shared" si="1"/>
        <v>13.990668335397899</v>
      </c>
      <c r="N18" s="424">
        <f t="shared" si="0"/>
        <v>6.8326367861171207</v>
      </c>
      <c r="O18" s="424">
        <f t="shared" si="0"/>
        <v>-3.8221862028934765</v>
      </c>
      <c r="P18" s="424">
        <f t="shared" si="0"/>
        <v>-8.106771955954855</v>
      </c>
      <c r="Q18" s="424">
        <f t="shared" si="0"/>
        <v>8.9284180532711588</v>
      </c>
      <c r="R18" s="392"/>
    </row>
    <row r="19" spans="1:18" ht="16.5" hidden="1" customHeight="1" x14ac:dyDescent="0.45">
      <c r="A19" s="407" t="s">
        <v>53</v>
      </c>
      <c r="B19" s="402">
        <v>142678.09999999998</v>
      </c>
      <c r="C19" s="402">
        <f>C17+C18</f>
        <v>194956.31000000003</v>
      </c>
      <c r="D19" s="402">
        <f t="shared" ref="D19:H19" si="9">D17+D18</f>
        <v>210048.42999999996</v>
      </c>
      <c r="E19" s="402">
        <f t="shared" si="9"/>
        <v>233102.94000000003</v>
      </c>
      <c r="F19" s="402">
        <f t="shared" si="9"/>
        <v>228372.4</v>
      </c>
      <c r="G19" s="402">
        <f t="shared" si="9"/>
        <v>216376.52469899997</v>
      </c>
      <c r="H19" s="402">
        <f t="shared" si="9"/>
        <v>240855.16380859996</v>
      </c>
      <c r="I19" s="402"/>
      <c r="J19" s="403"/>
      <c r="K19" s="404">
        <v>-4.9307533785080455</v>
      </c>
      <c r="L19" s="425">
        <v>-1.0977648286597308</v>
      </c>
      <c r="M19" s="424">
        <f t="shared" si="1"/>
        <v>7.7412831623659315</v>
      </c>
      <c r="N19" s="424">
        <f t="shared" si="0"/>
        <v>10.975806865112034</v>
      </c>
      <c r="O19" s="424">
        <f t="shared" si="0"/>
        <v>-2.0293780936439703</v>
      </c>
      <c r="P19" s="424">
        <f t="shared" si="0"/>
        <v>-5.2527692930494254</v>
      </c>
      <c r="Q19" s="424">
        <f t="shared" si="0"/>
        <v>11.312982840283652</v>
      </c>
      <c r="R19" s="392"/>
    </row>
    <row r="20" spans="1:18" ht="11.85" customHeight="1" x14ac:dyDescent="0.45">
      <c r="A20" s="397" t="s">
        <v>12</v>
      </c>
      <c r="B20" s="398">
        <v>18814.41</v>
      </c>
      <c r="C20" s="398">
        <v>19437.98</v>
      </c>
      <c r="D20" s="398">
        <v>21834.69</v>
      </c>
      <c r="E20" s="398">
        <v>20769.419999999998</v>
      </c>
      <c r="F20" s="398">
        <v>20408.54</v>
      </c>
      <c r="G20" s="398">
        <v>19670.875764</v>
      </c>
      <c r="H20" s="398">
        <v>23035.990419999998</v>
      </c>
      <c r="I20" s="398"/>
      <c r="J20" s="391"/>
      <c r="K20" s="392">
        <v>-5.4774555531663882</v>
      </c>
      <c r="L20" s="424">
        <v>3.3143213101022084</v>
      </c>
      <c r="M20" s="424">
        <f t="shared" si="1"/>
        <v>12.330036351513883</v>
      </c>
      <c r="N20" s="424">
        <f t="shared" ref="N20:N30" si="10">E20/D20*100-100</f>
        <v>-4.8787960809152793</v>
      </c>
      <c r="O20" s="424">
        <f t="shared" ref="O20:O30" si="11">F20/E20*100-100</f>
        <v>-1.737554539317884</v>
      </c>
      <c r="P20" s="424">
        <f t="shared" ref="P20:P30" si="12">G20/F20*100-100</f>
        <v>-3.6144880329509164</v>
      </c>
      <c r="Q20" s="424">
        <f t="shared" ref="Q20:Q30" si="13">H20/G20*100-100</f>
        <v>17.107091196003338</v>
      </c>
      <c r="R20" s="392"/>
    </row>
    <row r="21" spans="1:18" ht="11.25" customHeight="1" x14ac:dyDescent="0.45">
      <c r="A21" s="405" t="s">
        <v>26</v>
      </c>
      <c r="B21" s="402">
        <v>54688.600000000006</v>
      </c>
      <c r="C21" s="402">
        <f>C19+C20</f>
        <v>214394.29000000004</v>
      </c>
      <c r="D21" s="402">
        <f t="shared" ref="D21:H21" si="14">D19+D20</f>
        <v>231883.11999999997</v>
      </c>
      <c r="E21" s="402">
        <f t="shared" si="14"/>
        <v>253872.36000000004</v>
      </c>
      <c r="F21" s="402">
        <f t="shared" si="14"/>
        <v>248780.94</v>
      </c>
      <c r="G21" s="402">
        <f t="shared" si="14"/>
        <v>236047.40046299997</v>
      </c>
      <c r="H21" s="402">
        <f t="shared" si="14"/>
        <v>263891.15422859997</v>
      </c>
      <c r="I21" s="402"/>
      <c r="J21" s="403"/>
      <c r="K21" s="404">
        <v>-5.2738476898195881</v>
      </c>
      <c r="L21" s="425">
        <v>1.0207611824036178</v>
      </c>
      <c r="M21" s="425">
        <f t="shared" si="1"/>
        <v>8.1573207943177692</v>
      </c>
      <c r="N21" s="425">
        <f t="shared" si="10"/>
        <v>9.4828981083228854</v>
      </c>
      <c r="O21" s="425">
        <f t="shared" si="11"/>
        <v>-2.0055038681643111</v>
      </c>
      <c r="P21" s="425">
        <f t="shared" si="12"/>
        <v>-5.1183742359844899</v>
      </c>
      <c r="Q21" s="425">
        <f t="shared" si="13"/>
        <v>11.795831562213905</v>
      </c>
      <c r="R21" s="404"/>
    </row>
    <row r="22" spans="1:18" ht="11.25" hidden="1" customHeight="1" x14ac:dyDescent="0.45">
      <c r="A22" s="407" t="s">
        <v>48</v>
      </c>
      <c r="B22" s="402">
        <v>161492.50999999998</v>
      </c>
      <c r="C22" s="402">
        <f>C8+C14+C21</f>
        <v>373541.74000000005</v>
      </c>
      <c r="D22" s="402">
        <f t="shared" ref="D22:H22" si="15">D8+D14+D21</f>
        <v>401701.18999999994</v>
      </c>
      <c r="E22" s="402">
        <f t="shared" si="15"/>
        <v>443814.26000000007</v>
      </c>
      <c r="F22" s="402">
        <f t="shared" si="15"/>
        <v>433964.87</v>
      </c>
      <c r="G22" s="402">
        <f t="shared" si="15"/>
        <v>413414.89842699992</v>
      </c>
      <c r="H22" s="402">
        <f t="shared" si="15"/>
        <v>460119.25563519995</v>
      </c>
      <c r="I22" s="402"/>
      <c r="J22" s="403"/>
      <c r="K22" s="404">
        <v>-4.994771234447537</v>
      </c>
      <c r="L22" s="425">
        <v>-0.58374224290647092</v>
      </c>
      <c r="M22" s="424">
        <f t="shared" si="1"/>
        <v>7.5385015875334034</v>
      </c>
      <c r="N22" s="424">
        <f t="shared" si="10"/>
        <v>10.483680668210155</v>
      </c>
      <c r="O22" s="424">
        <f t="shared" si="11"/>
        <v>-2.2192594712932561</v>
      </c>
      <c r="P22" s="424">
        <f t="shared" si="12"/>
        <v>-4.7353997969927946</v>
      </c>
      <c r="Q22" s="424">
        <f t="shared" si="13"/>
        <v>11.29721192581718</v>
      </c>
      <c r="R22" s="392"/>
    </row>
    <row r="23" spans="1:18" ht="12" customHeight="1" x14ac:dyDescent="0.45">
      <c r="A23" s="397" t="s">
        <v>13</v>
      </c>
      <c r="B23" s="398">
        <v>18566.27</v>
      </c>
      <c r="C23" s="398">
        <v>17756.88</v>
      </c>
      <c r="D23" s="398">
        <v>20015.830000000002</v>
      </c>
      <c r="E23" s="398">
        <v>21744.14</v>
      </c>
      <c r="F23" s="398">
        <v>20770.32</v>
      </c>
      <c r="G23" s="398">
        <v>19376.854249</v>
      </c>
      <c r="H23" s="398">
        <v>22738.708477</v>
      </c>
      <c r="I23" s="398"/>
      <c r="J23" s="391"/>
      <c r="K23" s="392">
        <v>-8.1112903281684741</v>
      </c>
      <c r="L23" s="424">
        <v>-4.3594647713299466</v>
      </c>
      <c r="M23" s="424">
        <f t="shared" si="1"/>
        <v>12.721547929591239</v>
      </c>
      <c r="N23" s="424">
        <f t="shared" si="10"/>
        <v>8.6347156225847073</v>
      </c>
      <c r="O23" s="424">
        <f t="shared" si="11"/>
        <v>-4.4785399652504054</v>
      </c>
      <c r="P23" s="424">
        <f t="shared" si="12"/>
        <v>-6.7089276958660236</v>
      </c>
      <c r="Q23" s="424">
        <f t="shared" si="13"/>
        <v>17.349845257640297</v>
      </c>
      <c r="R23" s="392"/>
    </row>
    <row r="24" spans="1:18" ht="14.25" hidden="1" customHeight="1" x14ac:dyDescent="0.45">
      <c r="A24" s="407" t="s">
        <v>39</v>
      </c>
      <c r="B24" s="402">
        <v>180058.78</v>
      </c>
      <c r="C24" s="402">
        <f>C22+C23</f>
        <v>391298.62000000005</v>
      </c>
      <c r="D24" s="402">
        <f t="shared" ref="D24:H24" si="16">D22+D23</f>
        <v>421717.01999999996</v>
      </c>
      <c r="E24" s="402">
        <f t="shared" si="16"/>
        <v>465558.40000000008</v>
      </c>
      <c r="F24" s="402">
        <f t="shared" si="16"/>
        <v>454735.19</v>
      </c>
      <c r="G24" s="402">
        <f t="shared" si="16"/>
        <v>432791.75267599995</v>
      </c>
      <c r="H24" s="402">
        <f t="shared" si="16"/>
        <v>482857.96411219996</v>
      </c>
      <c r="I24" s="402"/>
      <c r="J24" s="403"/>
      <c r="K24" s="404">
        <v>-5.3258637390921626</v>
      </c>
      <c r="L24" s="425">
        <v>-0.97306557336442889</v>
      </c>
      <c r="M24" s="424">
        <f t="shared" si="1"/>
        <v>7.7737049008759413</v>
      </c>
      <c r="N24" s="424">
        <f t="shared" si="10"/>
        <v>10.395923787946742</v>
      </c>
      <c r="O24" s="424">
        <f t="shared" si="11"/>
        <v>-2.3247803068315562</v>
      </c>
      <c r="P24" s="424">
        <f t="shared" si="12"/>
        <v>-4.8255419432131674</v>
      </c>
      <c r="Q24" s="424">
        <f t="shared" si="13"/>
        <v>11.568199053386536</v>
      </c>
      <c r="R24" s="404"/>
    </row>
    <row r="25" spans="1:18" ht="12" customHeight="1" x14ac:dyDescent="0.45">
      <c r="A25" s="397" t="s">
        <v>14</v>
      </c>
      <c r="B25" s="398">
        <v>17162.75</v>
      </c>
      <c r="C25" s="398">
        <v>18908.599999999999</v>
      </c>
      <c r="D25" s="398">
        <v>21440.86</v>
      </c>
      <c r="E25" s="398">
        <v>21225.31</v>
      </c>
      <c r="F25" s="398">
        <v>19648.97</v>
      </c>
      <c r="G25" s="398">
        <v>18959.814227999999</v>
      </c>
      <c r="H25" s="398">
        <v>23647.911201999999</v>
      </c>
      <c r="I25" s="398"/>
      <c r="J25" s="391"/>
      <c r="K25" s="392">
        <v>-7.4381185982896998</v>
      </c>
      <c r="L25" s="424">
        <v>10.172320869324537</v>
      </c>
      <c r="M25" s="424">
        <f t="shared" si="1"/>
        <v>13.392107295093254</v>
      </c>
      <c r="N25" s="424">
        <f t="shared" si="10"/>
        <v>-1.0053234804947095</v>
      </c>
      <c r="O25" s="424">
        <f t="shared" si="11"/>
        <v>-7.4266995393706878</v>
      </c>
      <c r="P25" s="424">
        <f t="shared" si="12"/>
        <v>-3.5073379011724342</v>
      </c>
      <c r="Q25" s="424">
        <f t="shared" si="13"/>
        <v>24.726492135543097</v>
      </c>
      <c r="R25" s="392"/>
    </row>
    <row r="26" spans="1:18" ht="17.25" hidden="1" customHeight="1" x14ac:dyDescent="0.45">
      <c r="A26" s="407" t="s">
        <v>43</v>
      </c>
      <c r="B26" s="402">
        <v>197221.53</v>
      </c>
      <c r="C26" s="402">
        <f>C24+C25</f>
        <v>410207.22000000003</v>
      </c>
      <c r="D26" s="402">
        <f t="shared" ref="D26:H26" si="17">D24+D25</f>
        <v>443157.87999999995</v>
      </c>
      <c r="E26" s="402">
        <f t="shared" si="17"/>
        <v>486783.71000000008</v>
      </c>
      <c r="F26" s="402">
        <f t="shared" si="17"/>
        <v>474384.16000000003</v>
      </c>
      <c r="G26" s="402">
        <f t="shared" si="17"/>
        <v>451751.56690399995</v>
      </c>
      <c r="H26" s="402">
        <f t="shared" si="17"/>
        <v>506505.87531419995</v>
      </c>
      <c r="I26" s="402"/>
      <c r="J26" s="403"/>
      <c r="K26" s="392">
        <v>-5.5134998659750796</v>
      </c>
      <c r="L26" s="424">
        <v>-3.1639547670048174E-3</v>
      </c>
      <c r="M26" s="424">
        <f t="shared" si="1"/>
        <v>8.0326865041526787</v>
      </c>
      <c r="N26" s="424">
        <f t="shared" si="10"/>
        <v>9.8443087596682659</v>
      </c>
      <c r="O26" s="424">
        <f t="shared" si="11"/>
        <v>-2.5472401284751385</v>
      </c>
      <c r="P26" s="424">
        <f t="shared" si="12"/>
        <v>-4.7709419926668915</v>
      </c>
      <c r="Q26" s="424">
        <f t="shared" si="13"/>
        <v>12.120446816698177</v>
      </c>
      <c r="R26" s="392"/>
    </row>
    <row r="27" spans="1:18" ht="11.85" customHeight="1" x14ac:dyDescent="0.45">
      <c r="A27" s="397" t="s">
        <v>15</v>
      </c>
      <c r="B27" s="398">
        <v>17088.060000000001</v>
      </c>
      <c r="C27" s="398">
        <v>18172.240000000002</v>
      </c>
      <c r="D27" s="398">
        <v>19721.439999999999</v>
      </c>
      <c r="E27" s="398">
        <v>19402.21</v>
      </c>
      <c r="F27" s="398">
        <v>19179</v>
      </c>
      <c r="G27" s="398">
        <v>20075.575528000001</v>
      </c>
      <c r="H27" s="398">
        <v>24930.328592000002</v>
      </c>
      <c r="I27" s="398"/>
      <c r="J27" s="391"/>
      <c r="K27" s="392">
        <v>-8.7766894510605162</v>
      </c>
      <c r="L27" s="424">
        <v>6.3446640519754682</v>
      </c>
      <c r="M27" s="424">
        <f t="shared" si="1"/>
        <v>8.5250910179482275</v>
      </c>
      <c r="N27" s="424">
        <f t="shared" si="10"/>
        <v>-1.6186951865583836</v>
      </c>
      <c r="O27" s="424">
        <f t="shared" si="11"/>
        <v>-1.1504359554916732</v>
      </c>
      <c r="P27" s="424">
        <f t="shared" si="12"/>
        <v>4.674777245946089</v>
      </c>
      <c r="Q27" s="424">
        <f t="shared" si="13"/>
        <v>24.182385492405587</v>
      </c>
      <c r="R27" s="392"/>
    </row>
    <row r="28" spans="1:18" ht="11.85" customHeight="1" x14ac:dyDescent="0.45">
      <c r="A28" s="405" t="s">
        <v>33</v>
      </c>
      <c r="B28" s="402">
        <v>52817.08</v>
      </c>
      <c r="C28" s="402">
        <f>C26+C27</f>
        <v>428379.46</v>
      </c>
      <c r="D28" s="402">
        <f t="shared" ref="D28:H28" si="18">D26+D27</f>
        <v>462879.31999999995</v>
      </c>
      <c r="E28" s="402">
        <f t="shared" si="18"/>
        <v>506185.9200000001</v>
      </c>
      <c r="F28" s="402">
        <f t="shared" si="18"/>
        <v>493563.16000000003</v>
      </c>
      <c r="G28" s="402">
        <f t="shared" si="18"/>
        <v>471827.14243199996</v>
      </c>
      <c r="H28" s="402">
        <f t="shared" si="18"/>
        <v>531436.20390619989</v>
      </c>
      <c r="I28" s="402"/>
      <c r="J28" s="403"/>
      <c r="K28" s="404">
        <v>-8.1109848239041433</v>
      </c>
      <c r="L28" s="425">
        <v>3.8257321305910974</v>
      </c>
      <c r="M28" s="425">
        <f t="shared" si="1"/>
        <v>8.0535747442232548</v>
      </c>
      <c r="N28" s="425">
        <f t="shared" si="10"/>
        <v>9.3559159221025823</v>
      </c>
      <c r="O28" s="425">
        <f t="shared" si="11"/>
        <v>-2.4937003384053185</v>
      </c>
      <c r="P28" s="425">
        <f t="shared" si="12"/>
        <v>-4.4038978857336275</v>
      </c>
      <c r="Q28" s="425">
        <f t="shared" si="13"/>
        <v>12.633665195043491</v>
      </c>
      <c r="R28" s="404"/>
    </row>
    <row r="29" spans="1:18" ht="13.5" customHeight="1" x14ac:dyDescent="0.45">
      <c r="A29" s="405" t="s">
        <v>35</v>
      </c>
      <c r="B29" s="408">
        <v>107505.68000000001</v>
      </c>
      <c r="C29" s="408">
        <f>C21+C28</f>
        <v>642773.75</v>
      </c>
      <c r="D29" s="408">
        <f t="shared" ref="D29:H29" si="19">D21+D28</f>
        <v>694762.44</v>
      </c>
      <c r="E29" s="408">
        <f t="shared" si="19"/>
        <v>760058.28000000014</v>
      </c>
      <c r="F29" s="408">
        <f t="shared" si="19"/>
        <v>742344.10000000009</v>
      </c>
      <c r="G29" s="408">
        <f t="shared" si="19"/>
        <v>707874.54289499996</v>
      </c>
      <c r="H29" s="408">
        <f t="shared" si="19"/>
        <v>795327.35813479987</v>
      </c>
      <c r="I29" s="408"/>
      <c r="J29" s="403"/>
      <c r="K29" s="404">
        <v>-6.6892868816929347</v>
      </c>
      <c r="L29" s="425">
        <v>2.3988313919785398</v>
      </c>
      <c r="M29" s="426">
        <f t="shared" si="1"/>
        <v>8.088178772079587</v>
      </c>
      <c r="N29" s="426">
        <f t="shared" si="10"/>
        <v>9.3982973518257751</v>
      </c>
      <c r="O29" s="426">
        <f t="shared" si="11"/>
        <v>-2.3306344350330619</v>
      </c>
      <c r="P29" s="426">
        <f t="shared" si="12"/>
        <v>-4.6433395382276359</v>
      </c>
      <c r="Q29" s="426">
        <f t="shared" si="13"/>
        <v>12.35428171807726</v>
      </c>
      <c r="R29" s="404"/>
    </row>
    <row r="30" spans="1:18" ht="16.5" customHeight="1" x14ac:dyDescent="0.45">
      <c r="A30" s="409" t="s">
        <v>16</v>
      </c>
      <c r="B30" s="410">
        <v>214309.59000000003</v>
      </c>
      <c r="C30" s="410">
        <f>C4+C5+C7+C9+C11+C13+C16+C18+C20+C23+C25+C27</f>
        <v>215387.53000000003</v>
      </c>
      <c r="D30" s="410">
        <f t="shared" ref="D30:H30" si="20">D4+D5+D7+D9+D11+D13+D16+D18+D20+D23+D25+D27</f>
        <v>236634.65999999997</v>
      </c>
      <c r="E30" s="410">
        <f t="shared" si="20"/>
        <v>252956.97</v>
      </c>
      <c r="F30" s="410">
        <f t="shared" si="20"/>
        <v>246268.79999999999</v>
      </c>
      <c r="G30" s="410">
        <f t="shared" si="20"/>
        <v>231634.11077099998</v>
      </c>
      <c r="H30" s="410">
        <f t="shared" si="20"/>
        <v>271173.50512162992</v>
      </c>
      <c r="I30" s="410"/>
      <c r="J30" s="411"/>
      <c r="K30" s="412">
        <v>-5.7822325200120206</v>
      </c>
      <c r="L30" s="427">
        <v>0.50298262434265162</v>
      </c>
      <c r="M30" s="427">
        <f>D30/C30*100-100</f>
        <v>9.864605439321366</v>
      </c>
      <c r="N30" s="427">
        <f t="shared" si="10"/>
        <v>6.8976835430617029</v>
      </c>
      <c r="O30" s="427">
        <f t="shared" si="11"/>
        <v>-2.6439951427311996</v>
      </c>
      <c r="P30" s="427">
        <f t="shared" si="12"/>
        <v>-5.942567320342647</v>
      </c>
      <c r="Q30" s="427">
        <f t="shared" si="13"/>
        <v>17.069763265445687</v>
      </c>
      <c r="R30" s="412"/>
    </row>
    <row r="31" spans="1:18" ht="15" customHeight="1" x14ac:dyDescent="0.45">
      <c r="A31" s="434" t="s">
        <v>20</v>
      </c>
      <c r="B31" s="434"/>
      <c r="C31" s="434"/>
      <c r="D31" s="434"/>
      <c r="E31" s="434"/>
      <c r="F31" s="434"/>
      <c r="G31" s="434"/>
      <c r="H31" s="434"/>
      <c r="I31" s="421"/>
      <c r="J31" s="387"/>
      <c r="K31" s="434"/>
      <c r="L31" s="434"/>
      <c r="M31" s="434"/>
      <c r="N31" s="434"/>
      <c r="O31" s="434"/>
      <c r="P31" s="434"/>
      <c r="Q31" s="434"/>
    </row>
    <row r="32" spans="1:18" ht="16.5" customHeight="1" x14ac:dyDescent="0.45">
      <c r="A32" s="432" t="s">
        <v>116</v>
      </c>
      <c r="B32" s="432"/>
      <c r="C32" s="432"/>
      <c r="D32" s="432"/>
      <c r="E32" s="432"/>
      <c r="F32" s="432"/>
      <c r="G32" s="432"/>
      <c r="H32" s="432"/>
      <c r="I32" s="421"/>
      <c r="J32" s="390"/>
      <c r="K32" s="414"/>
      <c r="L32" s="433" t="s">
        <v>3</v>
      </c>
      <c r="M32" s="433"/>
      <c r="N32" s="433"/>
      <c r="O32" s="433"/>
      <c r="P32" s="433"/>
      <c r="Q32" s="433"/>
    </row>
    <row r="33" spans="1:21" ht="11.85" customHeight="1" x14ac:dyDescent="0.45">
      <c r="A33" s="393"/>
      <c r="B33" s="395">
        <v>2558</v>
      </c>
      <c r="C33" s="395">
        <v>2559</v>
      </c>
      <c r="D33" s="395">
        <v>2560</v>
      </c>
      <c r="E33" s="395">
        <v>2561</v>
      </c>
      <c r="F33" s="395">
        <v>2562</v>
      </c>
      <c r="G33" s="395">
        <v>2563</v>
      </c>
      <c r="H33" s="395">
        <v>2564</v>
      </c>
      <c r="I33" s="395">
        <v>2565</v>
      </c>
      <c r="J33" s="396"/>
      <c r="K33" s="394">
        <v>2558</v>
      </c>
      <c r="L33" s="394">
        <v>2559</v>
      </c>
      <c r="M33" s="394">
        <v>2560</v>
      </c>
      <c r="N33" s="394">
        <v>2561</v>
      </c>
      <c r="O33" s="394">
        <v>2562</v>
      </c>
      <c r="P33" s="394">
        <v>2563</v>
      </c>
      <c r="Q33" s="395">
        <v>2564</v>
      </c>
      <c r="R33" s="395">
        <v>2565</v>
      </c>
    </row>
    <row r="34" spans="1:21" ht="11.85" customHeight="1" x14ac:dyDescent="0.45">
      <c r="A34" s="397" t="s">
        <v>4</v>
      </c>
      <c r="B34" s="399">
        <v>17657.84</v>
      </c>
      <c r="C34" s="399">
        <v>15487.15</v>
      </c>
      <c r="D34" s="399">
        <v>16239.77</v>
      </c>
      <c r="E34" s="399">
        <v>20201.05</v>
      </c>
      <c r="F34" s="399">
        <v>22991.02</v>
      </c>
      <c r="G34" s="399">
        <v>21011.620502000002</v>
      </c>
      <c r="H34" s="399">
        <v>19737.576187989998</v>
      </c>
      <c r="I34" s="399">
        <v>23784.993915999999</v>
      </c>
      <c r="J34" s="391"/>
      <c r="K34" s="400">
        <v>-13.560983919690972</v>
      </c>
      <c r="L34" s="423">
        <v>-12.293066422620214</v>
      </c>
      <c r="M34" s="423">
        <f>D34/C34*100-100</f>
        <v>4.8596417029602037</v>
      </c>
      <c r="N34" s="423">
        <f t="shared" ref="N34:R49" si="21">E34/D34*100-100</f>
        <v>24.392463686369936</v>
      </c>
      <c r="O34" s="423">
        <f t="shared" si="21"/>
        <v>13.811014773984525</v>
      </c>
      <c r="P34" s="423">
        <f t="shared" si="21"/>
        <v>-8.6094462011689643</v>
      </c>
      <c r="Q34" s="423">
        <f t="shared" si="21"/>
        <v>-6.0635223917580845</v>
      </c>
      <c r="R34" s="423">
        <f t="shared" si="21"/>
        <v>20.506153792443826</v>
      </c>
      <c r="S34" s="428"/>
      <c r="T34" s="428"/>
      <c r="U34" s="429"/>
    </row>
    <row r="35" spans="1:21" ht="11.85" customHeight="1" x14ac:dyDescent="0.45">
      <c r="A35" s="397" t="s">
        <v>5</v>
      </c>
      <c r="B35" s="398">
        <v>16839.310000000001</v>
      </c>
      <c r="C35" s="398">
        <v>14007.7</v>
      </c>
      <c r="D35" s="398">
        <v>16756.86</v>
      </c>
      <c r="E35" s="398">
        <v>19484.5</v>
      </c>
      <c r="F35" s="398">
        <v>17496.150000000001</v>
      </c>
      <c r="G35" s="398">
        <v>16575.878762</v>
      </c>
      <c r="H35" s="398">
        <v>19992.115446309999</v>
      </c>
      <c r="I35" s="452">
        <v>23359.8</v>
      </c>
      <c r="J35" s="391"/>
      <c r="K35" s="392">
        <v>1.4702337767515283</v>
      </c>
      <c r="L35" s="424">
        <v>-16.815475218402653</v>
      </c>
      <c r="M35" s="424">
        <f t="shared" ref="M35:M59" si="22">D35/C35*100-100</f>
        <v>19.626062808312554</v>
      </c>
      <c r="N35" s="424">
        <f t="shared" si="21"/>
        <v>16.277751320951523</v>
      </c>
      <c r="O35" s="424">
        <f t="shared" si="21"/>
        <v>-10.204778156996568</v>
      </c>
      <c r="P35" s="424">
        <f t="shared" si="21"/>
        <v>-5.2598499555616627</v>
      </c>
      <c r="Q35" s="424">
        <f t="shared" si="21"/>
        <v>20.609686722261017</v>
      </c>
      <c r="R35" s="424">
        <f t="shared" si="21"/>
        <v>16.845063558852075</v>
      </c>
      <c r="T35" s="428"/>
    </row>
    <row r="36" spans="1:21" ht="11.85" customHeight="1" x14ac:dyDescent="0.45">
      <c r="A36" s="401" t="s">
        <v>49</v>
      </c>
      <c r="B36" s="402">
        <v>34497.15</v>
      </c>
      <c r="C36" s="402">
        <f>C34+C35</f>
        <v>29494.85</v>
      </c>
      <c r="D36" s="402">
        <f t="shared" ref="D36" si="23">D34+D35</f>
        <v>32996.630000000005</v>
      </c>
      <c r="E36" s="402">
        <f t="shared" ref="E36" si="24">E34+E35</f>
        <v>39685.550000000003</v>
      </c>
      <c r="F36" s="402">
        <f t="shared" ref="F36" si="25">F34+F35</f>
        <v>40487.17</v>
      </c>
      <c r="G36" s="402">
        <f t="shared" ref="G36" si="26">G34+G35</f>
        <v>37587.499263999998</v>
      </c>
      <c r="H36" s="402">
        <f>H34+H35</f>
        <v>39729.691634299998</v>
      </c>
      <c r="I36" s="402">
        <f>I34+I35</f>
        <v>47144.793915999995</v>
      </c>
      <c r="J36" s="403"/>
      <c r="K36" s="404">
        <v>-6.8234125381751776</v>
      </c>
      <c r="L36" s="425">
        <v>-14.500618167008007</v>
      </c>
      <c r="M36" s="425">
        <f t="shared" si="22"/>
        <v>11.872513337074125</v>
      </c>
      <c r="N36" s="425">
        <f t="shared" si="21"/>
        <v>20.271524698128246</v>
      </c>
      <c r="O36" s="425">
        <f t="shared" si="21"/>
        <v>2.0199291681732916</v>
      </c>
      <c r="P36" s="425">
        <f t="shared" si="21"/>
        <v>-7.1619496645480467</v>
      </c>
      <c r="Q36" s="425">
        <f t="shared" si="21"/>
        <v>5.6992149311505784</v>
      </c>
      <c r="R36" s="425">
        <f t="shared" si="21"/>
        <v>18.663880782045354</v>
      </c>
    </row>
    <row r="37" spans="1:21" ht="11.85" customHeight="1" x14ac:dyDescent="0.45">
      <c r="A37" s="397" t="s">
        <v>6</v>
      </c>
      <c r="B37" s="398">
        <v>17363.419999999998</v>
      </c>
      <c r="C37" s="398">
        <v>16160.27</v>
      </c>
      <c r="D37" s="398">
        <v>19091.53</v>
      </c>
      <c r="E37" s="398">
        <v>21042.3</v>
      </c>
      <c r="F37" s="398">
        <v>19411.560000000001</v>
      </c>
      <c r="G37" s="398">
        <v>20591.356414000002</v>
      </c>
      <c r="H37" s="398">
        <v>23227.936265600001</v>
      </c>
      <c r="I37" s="398"/>
      <c r="J37" s="391"/>
      <c r="K37" s="392">
        <v>-6.0453025681483918</v>
      </c>
      <c r="L37" s="424">
        <v>-6.929222468845408</v>
      </c>
      <c r="M37" s="424">
        <f t="shared" si="22"/>
        <v>18.138682088851226</v>
      </c>
      <c r="N37" s="424">
        <f t="shared" si="21"/>
        <v>10.217986719765264</v>
      </c>
      <c r="O37" s="424">
        <f t="shared" si="21"/>
        <v>-7.7498182232930759</v>
      </c>
      <c r="P37" s="424">
        <f t="shared" si="21"/>
        <v>6.0778031956215841</v>
      </c>
      <c r="Q37" s="424">
        <f t="shared" si="21"/>
        <v>12.804303896208594</v>
      </c>
      <c r="R37" s="392"/>
    </row>
    <row r="38" spans="1:21" ht="11.85" customHeight="1" x14ac:dyDescent="0.45">
      <c r="A38" s="405" t="s">
        <v>31</v>
      </c>
      <c r="B38" s="402">
        <v>51860.57</v>
      </c>
      <c r="C38" s="402">
        <f>C36+C37</f>
        <v>45655.119999999995</v>
      </c>
      <c r="D38" s="402">
        <f>D36+D37</f>
        <v>52088.160000000003</v>
      </c>
      <c r="E38" s="402">
        <f t="shared" ref="E38" si="27">E36+E37</f>
        <v>60727.850000000006</v>
      </c>
      <c r="F38" s="402">
        <f t="shared" ref="F38" si="28">F36+F37</f>
        <v>59898.729999999996</v>
      </c>
      <c r="G38" s="402">
        <f t="shared" ref="G38" si="29">G36+G37</f>
        <v>58178.855678</v>
      </c>
      <c r="H38" s="402">
        <f>H36+H37</f>
        <v>62957.627899899999</v>
      </c>
      <c r="I38" s="402"/>
      <c r="J38" s="403"/>
      <c r="K38" s="404">
        <v>-6.5643329746807755</v>
      </c>
      <c r="L38" s="425">
        <v>-11.965641719711151</v>
      </c>
      <c r="M38" s="425">
        <f t="shared" si="22"/>
        <v>14.090511644696164</v>
      </c>
      <c r="N38" s="425">
        <f t="shared" si="21"/>
        <v>16.586667680332724</v>
      </c>
      <c r="O38" s="425">
        <f t="shared" si="21"/>
        <v>-1.36530438670232</v>
      </c>
      <c r="P38" s="425">
        <f t="shared" si="21"/>
        <v>-2.871303485065539</v>
      </c>
      <c r="Q38" s="425">
        <f t="shared" si="21"/>
        <v>8.2139329937131578</v>
      </c>
      <c r="R38" s="404"/>
    </row>
    <row r="39" spans="1:21" ht="11.85" customHeight="1" x14ac:dyDescent="0.45">
      <c r="A39" s="397" t="s">
        <v>7</v>
      </c>
      <c r="B39" s="398">
        <v>17423.34</v>
      </c>
      <c r="C39" s="398">
        <v>14828.49</v>
      </c>
      <c r="D39" s="398">
        <v>16679.54</v>
      </c>
      <c r="E39" s="398">
        <v>20160.330000000002</v>
      </c>
      <c r="F39" s="398">
        <v>19901.03</v>
      </c>
      <c r="G39" s="398">
        <v>16377.164663</v>
      </c>
      <c r="H39" s="398">
        <v>20930.867208340002</v>
      </c>
      <c r="I39" s="398"/>
      <c r="J39" s="391"/>
      <c r="K39" s="392">
        <v>-6.8413564335313204</v>
      </c>
      <c r="L39" s="424">
        <v>-14.892953934205499</v>
      </c>
      <c r="M39" s="424">
        <f t="shared" si="22"/>
        <v>12.483064695056626</v>
      </c>
      <c r="N39" s="424">
        <f t="shared" si="21"/>
        <v>20.868621077080078</v>
      </c>
      <c r="O39" s="424">
        <f t="shared" si="21"/>
        <v>-1.286189263767028</v>
      </c>
      <c r="P39" s="424">
        <f t="shared" si="21"/>
        <v>-17.706949524723086</v>
      </c>
      <c r="Q39" s="424">
        <f t="shared" si="21"/>
        <v>27.805194849313096</v>
      </c>
      <c r="R39" s="392"/>
    </row>
    <row r="40" spans="1:21" ht="12.75" hidden="1" customHeight="1" x14ac:dyDescent="0.45">
      <c r="A40" s="401" t="s">
        <v>50</v>
      </c>
      <c r="B40" s="402">
        <v>69283.91</v>
      </c>
      <c r="C40" s="402">
        <f>C38+C39</f>
        <v>60483.609999999993</v>
      </c>
      <c r="D40" s="402">
        <f t="shared" ref="D40" si="30">D38+D39</f>
        <v>68767.700000000012</v>
      </c>
      <c r="E40" s="402">
        <f t="shared" ref="E40" si="31">E38+E39</f>
        <v>80888.180000000008</v>
      </c>
      <c r="F40" s="402">
        <f t="shared" ref="F40" si="32">F38+F39</f>
        <v>79799.759999999995</v>
      </c>
      <c r="G40" s="402">
        <f t="shared" ref="G40" si="33">G38+G39</f>
        <v>74556.020340999996</v>
      </c>
      <c r="H40" s="402">
        <f>H38+H39</f>
        <v>83888.495108239993</v>
      </c>
      <c r="I40" s="402"/>
      <c r="J40" s="403"/>
      <c r="K40" s="404">
        <v>-6.6341530728068365</v>
      </c>
      <c r="L40" s="425">
        <v>-12.701794687973022</v>
      </c>
      <c r="M40" s="424">
        <f t="shared" si="22"/>
        <v>13.696421228825486</v>
      </c>
      <c r="N40" s="424">
        <f t="shared" si="21"/>
        <v>17.625251389824001</v>
      </c>
      <c r="O40" s="424">
        <f t="shared" si="21"/>
        <v>-1.3455859681847357</v>
      </c>
      <c r="P40" s="424">
        <f t="shared" si="21"/>
        <v>-6.5711220923471529</v>
      </c>
      <c r="Q40" s="424">
        <f t="shared" si="21"/>
        <v>12.517399298615544</v>
      </c>
      <c r="R40" s="392"/>
    </row>
    <row r="41" spans="1:21" ht="11.85" customHeight="1" x14ac:dyDescent="0.45">
      <c r="A41" s="397" t="s">
        <v>8</v>
      </c>
      <c r="B41" s="398">
        <v>16000.17</v>
      </c>
      <c r="C41" s="398">
        <v>16054.84</v>
      </c>
      <c r="D41" s="398">
        <v>18843.990000000002</v>
      </c>
      <c r="E41" s="398">
        <v>20979.1</v>
      </c>
      <c r="F41" s="398">
        <v>20709.259999999998</v>
      </c>
      <c r="G41" s="398">
        <v>13612.213686999999</v>
      </c>
      <c r="H41" s="398">
        <v>22055.96558697</v>
      </c>
      <c r="I41" s="398"/>
      <c r="J41" s="403"/>
      <c r="K41" s="392">
        <v>-20.02498193083634</v>
      </c>
      <c r="L41" s="424">
        <v>0.34168386960888864</v>
      </c>
      <c r="M41" s="424">
        <f t="shared" si="22"/>
        <v>17.372642766916414</v>
      </c>
      <c r="N41" s="424">
        <f t="shared" si="21"/>
        <v>11.330456023379327</v>
      </c>
      <c r="O41" s="424">
        <f t="shared" si="21"/>
        <v>-1.2862324885242913</v>
      </c>
      <c r="P41" s="424">
        <f t="shared" si="21"/>
        <v>-34.269917481358576</v>
      </c>
      <c r="Q41" s="424">
        <f t="shared" si="21"/>
        <v>62.030703411848378</v>
      </c>
      <c r="R41" s="392"/>
    </row>
    <row r="42" spans="1:21" ht="11.85" hidden="1" customHeight="1" x14ac:dyDescent="0.45">
      <c r="A42" s="401" t="s">
        <v>51</v>
      </c>
      <c r="B42" s="402">
        <v>85284.08</v>
      </c>
      <c r="C42" s="402">
        <f>C40+C41</f>
        <v>76538.45</v>
      </c>
      <c r="D42" s="402">
        <f t="shared" ref="D42" si="34">D40+D41</f>
        <v>87611.690000000017</v>
      </c>
      <c r="E42" s="402">
        <f t="shared" ref="E42" si="35">E40+E41</f>
        <v>101867.28</v>
      </c>
      <c r="F42" s="402">
        <f t="shared" ref="F42" si="36">F40+F41</f>
        <v>100509.01999999999</v>
      </c>
      <c r="G42" s="402">
        <f t="shared" ref="G42" si="37">G40+G41</f>
        <v>88168.234027999992</v>
      </c>
      <c r="H42" s="402">
        <f>H40+H41</f>
        <v>105944.46069521</v>
      </c>
      <c r="I42" s="402"/>
      <c r="J42" s="403"/>
      <c r="K42" s="404">
        <v>-9.4777312392073316</v>
      </c>
      <c r="L42" s="425">
        <v>-10.254704043239959</v>
      </c>
      <c r="M42" s="424">
        <f t="shared" si="22"/>
        <v>14.467551929781735</v>
      </c>
      <c r="N42" s="424">
        <f t="shared" si="21"/>
        <v>16.271333197658876</v>
      </c>
      <c r="O42" s="424">
        <f t="shared" si="21"/>
        <v>-1.3333623907500112</v>
      </c>
      <c r="P42" s="424">
        <f t="shared" si="21"/>
        <v>-12.278287035332752</v>
      </c>
      <c r="Q42" s="424">
        <f t="shared" si="21"/>
        <v>20.161713414340056</v>
      </c>
      <c r="R42" s="392"/>
    </row>
    <row r="43" spans="1:21" ht="11.85" customHeight="1" x14ac:dyDescent="0.45">
      <c r="A43" s="397" t="s">
        <v>9</v>
      </c>
      <c r="B43" s="406">
        <v>18001.32</v>
      </c>
      <c r="C43" s="406">
        <v>16146.2</v>
      </c>
      <c r="D43" s="406">
        <v>18227.05</v>
      </c>
      <c r="E43" s="406">
        <v>20094.14</v>
      </c>
      <c r="F43" s="406">
        <v>18102.21</v>
      </c>
      <c r="G43" s="406">
        <v>14799.4557</v>
      </c>
      <c r="H43" s="406">
        <v>22550.84444416</v>
      </c>
      <c r="I43" s="406"/>
      <c r="J43" s="391"/>
      <c r="K43" s="392">
        <v>-0.26632478992364428</v>
      </c>
      <c r="L43" s="424">
        <v>-10.305466488013092</v>
      </c>
      <c r="M43" s="424">
        <f t="shared" si="22"/>
        <v>12.887552489130556</v>
      </c>
      <c r="N43" s="424">
        <f t="shared" si="21"/>
        <v>10.243511703758969</v>
      </c>
      <c r="O43" s="424">
        <f t="shared" si="21"/>
        <v>-9.9129895581497891</v>
      </c>
      <c r="P43" s="424">
        <f t="shared" si="21"/>
        <v>-18.245033617442289</v>
      </c>
      <c r="Q43" s="424">
        <f t="shared" si="21"/>
        <v>52.376174511336927</v>
      </c>
      <c r="R43" s="392"/>
    </row>
    <row r="44" spans="1:21" ht="11.85" customHeight="1" x14ac:dyDescent="0.45">
      <c r="A44" s="405" t="s">
        <v>32</v>
      </c>
      <c r="B44" s="402">
        <v>51424.83</v>
      </c>
      <c r="C44" s="402">
        <f>C42+C43</f>
        <v>92684.65</v>
      </c>
      <c r="D44" s="402">
        <f t="shared" ref="D44" si="38">D42+D43</f>
        <v>105838.74000000002</v>
      </c>
      <c r="E44" s="402">
        <f t="shared" ref="E44" si="39">E42+E43</f>
        <v>121961.42</v>
      </c>
      <c r="F44" s="402">
        <f t="shared" ref="F44" si="40">F42+F43</f>
        <v>118611.22999999998</v>
      </c>
      <c r="G44" s="402">
        <f t="shared" ref="G44" si="41">G42+G43</f>
        <v>102967.689728</v>
      </c>
      <c r="H44" s="402">
        <f>H42+H43</f>
        <v>128495.30513937</v>
      </c>
      <c r="I44" s="402"/>
      <c r="J44" s="403"/>
      <c r="K44" s="404">
        <v>-9.3974811271290157</v>
      </c>
      <c r="L44" s="425">
        <v>-8.5470384637149071</v>
      </c>
      <c r="M44" s="425">
        <f t="shared" si="22"/>
        <v>14.19230692460944</v>
      </c>
      <c r="N44" s="425">
        <f t="shared" si="21"/>
        <v>15.233250131284606</v>
      </c>
      <c r="O44" s="425">
        <f t="shared" si="21"/>
        <v>-2.7469260361186514</v>
      </c>
      <c r="P44" s="425">
        <f t="shared" si="21"/>
        <v>-13.18892003059068</v>
      </c>
      <c r="Q44" s="425">
        <f t="shared" si="21"/>
        <v>24.791869642607196</v>
      </c>
      <c r="R44" s="404"/>
    </row>
    <row r="45" spans="1:21" ht="11.85" customHeight="1" x14ac:dyDescent="0.45">
      <c r="A45" s="405" t="s">
        <v>34</v>
      </c>
      <c r="B45" s="402">
        <v>103285.4</v>
      </c>
      <c r="C45" s="402">
        <f>C38+C44</f>
        <v>138339.76999999999</v>
      </c>
      <c r="D45" s="402">
        <f t="shared" ref="D45" si="42">D38+D44</f>
        <v>157926.90000000002</v>
      </c>
      <c r="E45" s="402">
        <f t="shared" ref="E45" si="43">E38+E44</f>
        <v>182689.27000000002</v>
      </c>
      <c r="F45" s="402">
        <f t="shared" ref="F45" si="44">F38+F44</f>
        <v>178509.95999999996</v>
      </c>
      <c r="G45" s="402">
        <f t="shared" ref="G45" si="45">G38+G44</f>
        <v>161146.54540599999</v>
      </c>
      <c r="H45" s="402">
        <f>H38+H44</f>
        <v>191452.93303926999</v>
      </c>
      <c r="I45" s="402"/>
      <c r="J45" s="403"/>
      <c r="K45" s="404">
        <v>-7.9967390789251969</v>
      </c>
      <c r="L45" s="425">
        <v>-10.263551286048179</v>
      </c>
      <c r="M45" s="425">
        <f t="shared" si="22"/>
        <v>14.158712277749231</v>
      </c>
      <c r="N45" s="425">
        <f t="shared" si="21"/>
        <v>15.67964039058576</v>
      </c>
      <c r="O45" s="425">
        <f t="shared" si="21"/>
        <v>-2.2876603535610229</v>
      </c>
      <c r="P45" s="425">
        <f t="shared" si="21"/>
        <v>-9.7268603914313729</v>
      </c>
      <c r="Q45" s="425">
        <f t="shared" si="21"/>
        <v>18.806724994888782</v>
      </c>
      <c r="R45" s="404"/>
    </row>
    <row r="46" spans="1:21" ht="11.85" customHeight="1" x14ac:dyDescent="0.45">
      <c r="A46" s="397" t="s">
        <v>10</v>
      </c>
      <c r="B46" s="398">
        <v>17452.04</v>
      </c>
      <c r="C46" s="398">
        <v>16073.99</v>
      </c>
      <c r="D46" s="398">
        <v>18944.53</v>
      </c>
      <c r="E46" s="398">
        <v>20747.78</v>
      </c>
      <c r="F46" s="398">
        <v>21022.92</v>
      </c>
      <c r="G46" s="398">
        <v>15394.782561</v>
      </c>
      <c r="H46" s="398">
        <v>22467.365609</v>
      </c>
      <c r="I46" s="398"/>
      <c r="J46" s="391"/>
      <c r="K46" s="392">
        <v>-12.732207702070063</v>
      </c>
      <c r="L46" s="424">
        <v>-7.896211560367739</v>
      </c>
      <c r="M46" s="424">
        <f t="shared" si="22"/>
        <v>17.858291562953553</v>
      </c>
      <c r="N46" s="424">
        <f t="shared" si="21"/>
        <v>9.5185787137500881</v>
      </c>
      <c r="O46" s="424">
        <f t="shared" si="21"/>
        <v>1.3261177822398338</v>
      </c>
      <c r="P46" s="424">
        <f t="shared" si="21"/>
        <v>-26.771435361976344</v>
      </c>
      <c r="Q46" s="424">
        <f t="shared" si="21"/>
        <v>45.941428662442803</v>
      </c>
      <c r="R46" s="392"/>
    </row>
    <row r="47" spans="1:21" ht="11.85" hidden="1" customHeight="1" x14ac:dyDescent="0.45">
      <c r="A47" s="407" t="s">
        <v>52</v>
      </c>
      <c r="B47" s="402">
        <v>120737.44</v>
      </c>
      <c r="C47" s="402">
        <f>C45+C46</f>
        <v>154413.75999999998</v>
      </c>
      <c r="D47" s="402">
        <f t="shared" ref="D47" si="46">D45+D46</f>
        <v>176871.43000000002</v>
      </c>
      <c r="E47" s="402">
        <f t="shared" ref="E47" si="47">E45+E46</f>
        <v>203437.05000000002</v>
      </c>
      <c r="F47" s="402">
        <f t="shared" ref="F47" si="48">F45+F46</f>
        <v>199532.87999999995</v>
      </c>
      <c r="G47" s="402">
        <f t="shared" ref="G47" si="49">G45+G46</f>
        <v>176541.32796699999</v>
      </c>
      <c r="H47" s="402">
        <f>H45+H46</f>
        <v>213920.29864826999</v>
      </c>
      <c r="I47" s="402"/>
      <c r="J47" s="403"/>
      <c r="K47" s="404">
        <v>-8.712756033485892</v>
      </c>
      <c r="L47" s="425">
        <v>-9.9213632490468555</v>
      </c>
      <c r="M47" s="424">
        <f t="shared" si="22"/>
        <v>14.543826923196519</v>
      </c>
      <c r="N47" s="424">
        <f t="shared" si="21"/>
        <v>15.019734956629222</v>
      </c>
      <c r="O47" s="424">
        <f t="shared" si="21"/>
        <v>-1.9191047058537549</v>
      </c>
      <c r="P47" s="424">
        <f t="shared" si="21"/>
        <v>-11.522688407544649</v>
      </c>
      <c r="Q47" s="424">
        <f t="shared" si="21"/>
        <v>21.172929371108552</v>
      </c>
      <c r="R47" s="392"/>
    </row>
    <row r="48" spans="1:21" ht="11.85" customHeight="1" x14ac:dyDescent="0.45">
      <c r="A48" s="397" t="s">
        <v>11</v>
      </c>
      <c r="B48" s="398">
        <v>16947.93</v>
      </c>
      <c r="C48" s="398">
        <v>16647.72</v>
      </c>
      <c r="D48" s="398">
        <v>19041.11</v>
      </c>
      <c r="E48" s="398">
        <v>23264.66</v>
      </c>
      <c r="F48" s="398">
        <v>19750.5</v>
      </c>
      <c r="G48" s="398">
        <v>15678.172305</v>
      </c>
      <c r="H48" s="398">
        <v>23191.887610000002</v>
      </c>
      <c r="I48" s="398"/>
      <c r="J48" s="391"/>
      <c r="K48" s="392">
        <v>-4.7713418317264171</v>
      </c>
      <c r="L48" s="424">
        <v>-1.7713667686850232</v>
      </c>
      <c r="M48" s="424">
        <f t="shared" si="22"/>
        <v>14.376683413704711</v>
      </c>
      <c r="N48" s="424">
        <f t="shared" si="21"/>
        <v>22.181217376507973</v>
      </c>
      <c r="O48" s="424">
        <f t="shared" si="21"/>
        <v>-15.10514230596965</v>
      </c>
      <c r="P48" s="424">
        <f t="shared" si="21"/>
        <v>-20.61885873775347</v>
      </c>
      <c r="Q48" s="424">
        <f t="shared" si="21"/>
        <v>47.92468891672894</v>
      </c>
      <c r="R48" s="392"/>
    </row>
    <row r="49" spans="1:18" ht="11.85" hidden="1" customHeight="1" x14ac:dyDescent="0.45">
      <c r="A49" s="407" t="s">
        <v>53</v>
      </c>
      <c r="B49" s="402">
        <v>137685.37</v>
      </c>
      <c r="C49" s="402">
        <f>C47+C48</f>
        <v>171061.47999999998</v>
      </c>
      <c r="D49" s="402">
        <f t="shared" ref="D49" si="50">D47+D48</f>
        <v>195912.54000000004</v>
      </c>
      <c r="E49" s="402">
        <f t="shared" ref="E49" si="51">E47+E48</f>
        <v>226701.71000000002</v>
      </c>
      <c r="F49" s="402">
        <f t="shared" ref="F49" si="52">F47+F48</f>
        <v>219283.37999999995</v>
      </c>
      <c r="G49" s="402">
        <f t="shared" ref="G49" si="53">G47+G48</f>
        <v>192219.50027199998</v>
      </c>
      <c r="H49" s="402">
        <f t="shared" ref="H49" si="54">H47+H48</f>
        <v>237112.18625827</v>
      </c>
      <c r="I49" s="402"/>
      <c r="J49" s="403"/>
      <c r="K49" s="404">
        <v>-8.2452991044602584</v>
      </c>
      <c r="L49" s="425">
        <v>-8.9181661058106538</v>
      </c>
      <c r="M49" s="424">
        <f t="shared" si="22"/>
        <v>14.5275605004704</v>
      </c>
      <c r="N49" s="424">
        <f t="shared" si="21"/>
        <v>15.715772966855511</v>
      </c>
      <c r="O49" s="424">
        <f t="shared" si="21"/>
        <v>-3.2722867419041819</v>
      </c>
      <c r="P49" s="424">
        <f t="shared" si="21"/>
        <v>-12.341965783270936</v>
      </c>
      <c r="Q49" s="424">
        <f t="shared" si="21"/>
        <v>23.354907240287631</v>
      </c>
      <c r="R49" s="392"/>
    </row>
    <row r="50" spans="1:18" ht="11.85" customHeight="1" x14ac:dyDescent="0.45">
      <c r="A50" s="397" t="s">
        <v>12</v>
      </c>
      <c r="B50" s="398">
        <v>16021.8</v>
      </c>
      <c r="C50" s="398">
        <v>16817.96</v>
      </c>
      <c r="D50" s="398">
        <v>18392.349999999999</v>
      </c>
      <c r="E50" s="398">
        <v>20055.939999999999</v>
      </c>
      <c r="F50" s="398">
        <v>19128.150000000001</v>
      </c>
      <c r="G50" s="398">
        <v>17210.023437</v>
      </c>
      <c r="H50" s="398">
        <v>22426.154397999999</v>
      </c>
      <c r="I50" s="398"/>
      <c r="J50" s="391"/>
      <c r="K50" s="392">
        <v>-26.204670139232743</v>
      </c>
      <c r="L50" s="424">
        <v>4.9692294249085611</v>
      </c>
      <c r="M50" s="424">
        <f t="shared" si="22"/>
        <v>9.3613613066031718</v>
      </c>
      <c r="N50" s="424">
        <f t="shared" ref="N50:N60" si="55">E50/D50*100-100</f>
        <v>9.0450105614562517</v>
      </c>
      <c r="O50" s="424">
        <f t="shared" ref="O50:O60" si="56">F50/E50*100-100</f>
        <v>-4.6260110471012439</v>
      </c>
      <c r="P50" s="424">
        <f t="shared" ref="P50:P60" si="57">G50/F50*100-100</f>
        <v>-10.027768304828228</v>
      </c>
      <c r="Q50" s="424">
        <f t="shared" ref="Q50:Q60" si="58">H50/G50*100-100</f>
        <v>30.308680171729378</v>
      </c>
      <c r="R50" s="392"/>
    </row>
    <row r="51" spans="1:18" ht="11.85" customHeight="1" x14ac:dyDescent="0.45">
      <c r="A51" s="405" t="s">
        <v>26</v>
      </c>
      <c r="B51" s="402">
        <v>50421.770000000004</v>
      </c>
      <c r="C51" s="402">
        <f>C49+C50</f>
        <v>187879.43999999997</v>
      </c>
      <c r="D51" s="402">
        <f t="shared" ref="D51" si="59">D49+D50</f>
        <v>214304.89000000004</v>
      </c>
      <c r="E51" s="402">
        <f t="shared" ref="E51" si="60">E49+E50</f>
        <v>246757.65000000002</v>
      </c>
      <c r="F51" s="402">
        <f t="shared" ref="F51" si="61">F49+F50</f>
        <v>238411.52999999994</v>
      </c>
      <c r="G51" s="402">
        <f t="shared" ref="G51" si="62">G49+G50</f>
        <v>209429.52370899997</v>
      </c>
      <c r="H51" s="402">
        <f t="shared" ref="H51" si="63">H49+H50</f>
        <v>259538.34065626998</v>
      </c>
      <c r="I51" s="402"/>
      <c r="J51" s="403"/>
      <c r="K51" s="404">
        <v>-15.266757502712291</v>
      </c>
      <c r="L51" s="425">
        <v>-1.7494427506214216</v>
      </c>
      <c r="M51" s="425">
        <f t="shared" si="22"/>
        <v>14.065110051424497</v>
      </c>
      <c r="N51" s="425">
        <f t="shared" si="55"/>
        <v>15.143266212917482</v>
      </c>
      <c r="O51" s="425">
        <f t="shared" si="56"/>
        <v>-3.3823145908546621</v>
      </c>
      <c r="P51" s="425">
        <f t="shared" si="57"/>
        <v>-12.156293905332504</v>
      </c>
      <c r="Q51" s="425">
        <f t="shared" si="58"/>
        <v>23.926338588677524</v>
      </c>
      <c r="R51" s="404"/>
    </row>
    <row r="52" spans="1:18" ht="12" hidden="1" customHeight="1" x14ac:dyDescent="0.45">
      <c r="A52" s="407" t="s">
        <v>48</v>
      </c>
      <c r="B52" s="402">
        <v>153707.16999999998</v>
      </c>
      <c r="C52" s="402">
        <f>C38+C44+C51</f>
        <v>326219.20999999996</v>
      </c>
      <c r="D52" s="402">
        <f t="shared" ref="D52" si="64">D38+D44+D51</f>
        <v>372231.79000000004</v>
      </c>
      <c r="E52" s="402">
        <f t="shared" ref="E52" si="65">E38+E44+E51</f>
        <v>429446.92000000004</v>
      </c>
      <c r="F52" s="402">
        <f t="shared" ref="F52" si="66">F38+F44+F51</f>
        <v>416921.48999999987</v>
      </c>
      <c r="G52" s="402">
        <f t="shared" ref="G52" si="67">G38+G44+G51</f>
        <v>370576.06911499996</v>
      </c>
      <c r="H52" s="402">
        <f t="shared" ref="H52" si="68">H38+H44+H51</f>
        <v>450991.27369553997</v>
      </c>
      <c r="I52" s="402"/>
      <c r="J52" s="403"/>
      <c r="K52" s="404">
        <v>-10.515311123225556</v>
      </c>
      <c r="L52" s="425">
        <v>-7.4706014039553121</v>
      </c>
      <c r="M52" s="424">
        <f t="shared" si="22"/>
        <v>14.10480394456232</v>
      </c>
      <c r="N52" s="424">
        <f t="shared" si="55"/>
        <v>15.370833855969153</v>
      </c>
      <c r="O52" s="424">
        <f t="shared" si="56"/>
        <v>-2.9166421778039933</v>
      </c>
      <c r="P52" s="424">
        <f t="shared" si="57"/>
        <v>-11.116102670792998</v>
      </c>
      <c r="Q52" s="424">
        <f t="shared" si="58"/>
        <v>21.700053317686027</v>
      </c>
      <c r="R52" s="392"/>
    </row>
    <row r="53" spans="1:18" ht="13.5" customHeight="1" x14ac:dyDescent="0.45">
      <c r="A53" s="397" t="s">
        <v>13</v>
      </c>
      <c r="B53" s="398">
        <v>16465.27</v>
      </c>
      <c r="C53" s="398">
        <v>17504.939999999999</v>
      </c>
      <c r="D53" s="398">
        <v>19811.84</v>
      </c>
      <c r="E53" s="398">
        <v>21909.52</v>
      </c>
      <c r="F53" s="398">
        <v>20226.77</v>
      </c>
      <c r="G53" s="398">
        <v>17163.874374999999</v>
      </c>
      <c r="H53" s="398">
        <v>23108.905676999999</v>
      </c>
      <c r="I53" s="398"/>
      <c r="J53" s="391"/>
      <c r="K53" s="392">
        <v>-18.21445690372412</v>
      </c>
      <c r="L53" s="424">
        <v>6.3143209920031529</v>
      </c>
      <c r="M53" s="424">
        <f t="shared" si="22"/>
        <v>13.17856559348391</v>
      </c>
      <c r="N53" s="424">
        <f t="shared" si="55"/>
        <v>10.588012017056457</v>
      </c>
      <c r="O53" s="424">
        <f t="shared" si="56"/>
        <v>-7.6804512376355092</v>
      </c>
      <c r="P53" s="424">
        <f t="shared" si="57"/>
        <v>-15.142781694754035</v>
      </c>
      <c r="Q53" s="424">
        <f t="shared" si="58"/>
        <v>34.636884261162038</v>
      </c>
      <c r="R53" s="392"/>
    </row>
    <row r="54" spans="1:18" ht="13.5" hidden="1" customHeight="1" x14ac:dyDescent="0.45">
      <c r="A54" s="407" t="s">
        <v>39</v>
      </c>
      <c r="B54" s="402">
        <v>170172.43999999997</v>
      </c>
      <c r="C54" s="402">
        <f>C52+C53</f>
        <v>343724.14999999997</v>
      </c>
      <c r="D54" s="402">
        <f t="shared" ref="D54" si="69">D52+D53</f>
        <v>392043.63000000006</v>
      </c>
      <c r="E54" s="402">
        <f t="shared" ref="E54" si="70">E52+E53</f>
        <v>451356.44000000006</v>
      </c>
      <c r="F54" s="402">
        <f t="shared" ref="F54" si="71">F52+F53</f>
        <v>437148.25999999989</v>
      </c>
      <c r="G54" s="402">
        <f t="shared" ref="G54" si="72">G52+G53</f>
        <v>387739.94348999998</v>
      </c>
      <c r="H54" s="402">
        <f t="shared" ref="H54" si="73">H52+H53</f>
        <v>474100.17937253998</v>
      </c>
      <c r="I54" s="402"/>
      <c r="J54" s="403"/>
      <c r="K54" s="404">
        <v>-11.323023078142857</v>
      </c>
      <c r="L54" s="425">
        <v>-6.136822155220889</v>
      </c>
      <c r="M54" s="424">
        <f t="shared" si="22"/>
        <v>14.057633134011709</v>
      </c>
      <c r="N54" s="424">
        <f t="shared" si="55"/>
        <v>15.129134989388817</v>
      </c>
      <c r="O54" s="424">
        <f t="shared" si="56"/>
        <v>-3.1478846297175096</v>
      </c>
      <c r="P54" s="424">
        <f t="shared" si="57"/>
        <v>-11.302416372422471</v>
      </c>
      <c r="Q54" s="424">
        <f t="shared" si="58"/>
        <v>22.272721016365267</v>
      </c>
      <c r="R54" s="404"/>
    </row>
    <row r="55" spans="1:18" ht="13.5" customHeight="1" x14ac:dyDescent="0.45">
      <c r="A55" s="397" t="s">
        <v>14</v>
      </c>
      <c r="B55" s="398">
        <v>16867.62</v>
      </c>
      <c r="C55" s="398">
        <v>17299.96</v>
      </c>
      <c r="D55" s="398">
        <v>19548.830000000002</v>
      </c>
      <c r="E55" s="398">
        <v>22162.85</v>
      </c>
      <c r="F55" s="398">
        <v>19069.22</v>
      </c>
      <c r="G55" s="398">
        <v>18783.706298000001</v>
      </c>
      <c r="H55" s="398">
        <v>22629.237877</v>
      </c>
      <c r="I55" s="398"/>
      <c r="J55" s="391"/>
      <c r="K55" s="392">
        <v>-9.5368674530793669</v>
      </c>
      <c r="L55" s="424">
        <v>2.5631357595203186</v>
      </c>
      <c r="M55" s="424">
        <f t="shared" si="22"/>
        <v>12.999278611048837</v>
      </c>
      <c r="N55" s="424">
        <f t="shared" si="55"/>
        <v>13.371746544422322</v>
      </c>
      <c r="O55" s="424">
        <f t="shared" si="56"/>
        <v>-13.958628966942427</v>
      </c>
      <c r="P55" s="424">
        <f t="shared" si="57"/>
        <v>-1.4972489802939037</v>
      </c>
      <c r="Q55" s="424">
        <f t="shared" si="58"/>
        <v>20.472698614380775</v>
      </c>
      <c r="R55" s="392"/>
    </row>
    <row r="56" spans="1:18" ht="11.85" hidden="1" customHeight="1" x14ac:dyDescent="0.45">
      <c r="A56" s="407" t="s">
        <v>43</v>
      </c>
      <c r="B56" s="402">
        <v>187040.05999999997</v>
      </c>
      <c r="C56" s="402">
        <f>C54+C55</f>
        <v>361024.11</v>
      </c>
      <c r="D56" s="402">
        <f t="shared" ref="D56" si="74">D54+D55</f>
        <v>411592.46000000008</v>
      </c>
      <c r="E56" s="402">
        <f t="shared" ref="E56" si="75">E54+E55</f>
        <v>473519.29000000004</v>
      </c>
      <c r="F56" s="402">
        <f t="shared" ref="F56" si="76">F54+F55</f>
        <v>456217.47999999986</v>
      </c>
      <c r="G56" s="402">
        <f t="shared" ref="G56" si="77">G54+G55</f>
        <v>406523.64978799998</v>
      </c>
      <c r="H56" s="402">
        <f t="shared" ref="H56" si="78">H54+H55</f>
        <v>496729.41724953998</v>
      </c>
      <c r="I56" s="402"/>
      <c r="J56" s="403"/>
      <c r="K56" s="392">
        <v>-11.164843022951532</v>
      </c>
      <c r="L56" s="424">
        <v>-5.3522437920518033</v>
      </c>
      <c r="M56" s="424">
        <f t="shared" si="22"/>
        <v>14.00691770973414</v>
      </c>
      <c r="N56" s="424">
        <f t="shared" si="55"/>
        <v>15.045666774362189</v>
      </c>
      <c r="O56" s="424">
        <f t="shared" si="56"/>
        <v>-3.6538764872704945</v>
      </c>
      <c r="P56" s="424">
        <f t="shared" si="57"/>
        <v>-10.892574789549911</v>
      </c>
      <c r="Q56" s="424">
        <f t="shared" si="58"/>
        <v>22.189549736794362</v>
      </c>
      <c r="R56" s="392"/>
    </row>
    <row r="57" spans="1:18" ht="11.85" customHeight="1" x14ac:dyDescent="0.45">
      <c r="A57" s="397" t="s">
        <v>15</v>
      </c>
      <c r="B57" s="398">
        <v>15612.92</v>
      </c>
      <c r="C57" s="398">
        <v>17168.810000000001</v>
      </c>
      <c r="D57" s="398">
        <v>19941.43</v>
      </c>
      <c r="E57" s="398">
        <v>18098.88</v>
      </c>
      <c r="F57" s="398">
        <v>18451.080000000002</v>
      </c>
      <c r="G57" s="398">
        <v>18958.130809999999</v>
      </c>
      <c r="H57" s="398">
        <v>25284.480831000001</v>
      </c>
      <c r="I57" s="398"/>
      <c r="J57" s="391"/>
      <c r="K57" s="392">
        <v>-9.2338584499042415</v>
      </c>
      <c r="L57" s="424">
        <v>9.9654004503962224</v>
      </c>
      <c r="M57" s="424">
        <f t="shared" si="22"/>
        <v>16.149168171818545</v>
      </c>
      <c r="N57" s="424">
        <f t="shared" si="55"/>
        <v>-9.2398087800122539</v>
      </c>
      <c r="O57" s="424">
        <f t="shared" si="56"/>
        <v>1.9459767676232076</v>
      </c>
      <c r="P57" s="424">
        <f t="shared" si="57"/>
        <v>2.7480820092915792</v>
      </c>
      <c r="Q57" s="424">
        <f t="shared" si="58"/>
        <v>33.370114830429344</v>
      </c>
      <c r="R57" s="392"/>
    </row>
    <row r="58" spans="1:18" ht="11.85" customHeight="1" x14ac:dyDescent="0.45">
      <c r="A58" s="405" t="s">
        <v>33</v>
      </c>
      <c r="B58" s="402">
        <v>48945.81</v>
      </c>
      <c r="C58" s="402">
        <f>C56+C57</f>
        <v>378192.92</v>
      </c>
      <c r="D58" s="402">
        <f t="shared" ref="D58" si="79">D56+D57</f>
        <v>431533.89000000007</v>
      </c>
      <c r="E58" s="402">
        <f t="shared" ref="E58" si="80">E56+E57</f>
        <v>491618.17000000004</v>
      </c>
      <c r="F58" s="402">
        <f t="shared" ref="F58" si="81">F56+F57</f>
        <v>474668.55999999988</v>
      </c>
      <c r="G58" s="402">
        <f t="shared" ref="G58" si="82">G56+G57</f>
        <v>425481.78059799998</v>
      </c>
      <c r="H58" s="402">
        <f t="shared" ref="H58" si="83">H56+H57</f>
        <v>522013.89808054001</v>
      </c>
      <c r="I58" s="402"/>
      <c r="J58" s="403"/>
      <c r="K58" s="404">
        <v>-12.564541645349292</v>
      </c>
      <c r="L58" s="425">
        <v>6.1862292196206203</v>
      </c>
      <c r="M58" s="425">
        <f t="shared" si="22"/>
        <v>14.104169374720215</v>
      </c>
      <c r="N58" s="425">
        <f t="shared" si="55"/>
        <v>13.923420939199005</v>
      </c>
      <c r="O58" s="425">
        <f t="shared" si="56"/>
        <v>-3.4477183786759014</v>
      </c>
      <c r="P58" s="425">
        <f t="shared" si="57"/>
        <v>-10.362341968046067</v>
      </c>
      <c r="Q58" s="425">
        <f t="shared" si="58"/>
        <v>22.687720575688914</v>
      </c>
      <c r="R58" s="404"/>
    </row>
    <row r="59" spans="1:18" ht="16.5" customHeight="1" x14ac:dyDescent="0.45">
      <c r="A59" s="405" t="s">
        <v>35</v>
      </c>
      <c r="B59" s="408">
        <v>99367.58</v>
      </c>
      <c r="C59" s="408">
        <f>C51+C58</f>
        <v>566072.36</v>
      </c>
      <c r="D59" s="408">
        <f t="shared" ref="D59" si="84">D51+D58</f>
        <v>645838.78000000014</v>
      </c>
      <c r="E59" s="408">
        <f t="shared" ref="E59" si="85">E51+E58</f>
        <v>738375.82000000007</v>
      </c>
      <c r="F59" s="408">
        <f t="shared" ref="F59" si="86">F51+F58</f>
        <v>713080.08999999985</v>
      </c>
      <c r="G59" s="408">
        <f t="shared" ref="G59" si="87">G51+G58</f>
        <v>634911.30430700001</v>
      </c>
      <c r="H59" s="408">
        <f t="shared" ref="H59" si="88">H51+H58</f>
        <v>781552.23873680993</v>
      </c>
      <c r="I59" s="408"/>
      <c r="J59" s="403"/>
      <c r="K59" s="404">
        <v>-13.956914544674914</v>
      </c>
      <c r="L59" s="425">
        <v>2.1594568369280864</v>
      </c>
      <c r="M59" s="426">
        <f t="shared" si="22"/>
        <v>14.091205583681955</v>
      </c>
      <c r="N59" s="426">
        <f t="shared" si="55"/>
        <v>14.328195033441602</v>
      </c>
      <c r="O59" s="426">
        <f t="shared" si="56"/>
        <v>-3.4258611014645908</v>
      </c>
      <c r="P59" s="426">
        <f t="shared" si="57"/>
        <v>-10.962132695781733</v>
      </c>
      <c r="Q59" s="426">
        <f t="shared" si="58"/>
        <v>23.096286589174397</v>
      </c>
      <c r="R59" s="404"/>
    </row>
    <row r="60" spans="1:18" ht="18" customHeight="1" x14ac:dyDescent="0.45">
      <c r="A60" s="409" t="s">
        <v>16</v>
      </c>
      <c r="B60" s="410">
        <v>202652.97999999998</v>
      </c>
      <c r="C60" s="410">
        <f>C34+C35+C37+C39+C41+C43+C46+C48+C50+C53+C55+C57</f>
        <v>194198.03</v>
      </c>
      <c r="D60" s="410">
        <f t="shared" ref="D60:G60" si="89">D34+D35+D37+D39+D41+D43+D46+D48+D50+D53+D55+D57</f>
        <v>221518.83000000002</v>
      </c>
      <c r="E60" s="410">
        <f>E34+E35+E37+E39+E41+E43+E46+E48+E50+E53+E55+E57</f>
        <v>248201.05000000002</v>
      </c>
      <c r="F60" s="410">
        <f t="shared" si="89"/>
        <v>236259.86999999994</v>
      </c>
      <c r="G60" s="410">
        <f t="shared" si="89"/>
        <v>206156.37951400003</v>
      </c>
      <c r="H60" s="410">
        <f>H34+H35+H37+H39+H41+H43+H46+H48+H50+H53+H55+H57</f>
        <v>267603.33714137005</v>
      </c>
      <c r="I60" s="410"/>
      <c r="J60" s="411"/>
      <c r="K60" s="412">
        <v>-11.019000775416398</v>
      </c>
      <c r="L60" s="427">
        <v>-4.1721320851042965</v>
      </c>
      <c r="M60" s="427">
        <f>D60/C60*100-100</f>
        <v>14.068525823871653</v>
      </c>
      <c r="N60" s="427">
        <f t="shared" si="55"/>
        <v>12.045125012623075</v>
      </c>
      <c r="O60" s="427">
        <f t="shared" si="56"/>
        <v>-4.8110916533189823</v>
      </c>
      <c r="P60" s="427">
        <f t="shared" si="57"/>
        <v>-12.7416858758112</v>
      </c>
      <c r="Q60" s="427">
        <f t="shared" si="58"/>
        <v>29.805993766589779</v>
      </c>
      <c r="R60" s="412"/>
    </row>
    <row r="61" spans="1:18" ht="16.5" customHeight="1" x14ac:dyDescent="0.5">
      <c r="A61" s="434" t="s">
        <v>21</v>
      </c>
      <c r="B61" s="434"/>
      <c r="C61" s="434"/>
      <c r="D61" s="434"/>
      <c r="E61" s="434"/>
      <c r="F61" s="434"/>
      <c r="G61" s="434"/>
      <c r="H61" s="434"/>
      <c r="I61" s="421"/>
      <c r="J61" s="387"/>
      <c r="K61" s="388"/>
      <c r="L61" s="388"/>
      <c r="M61" s="388"/>
    </row>
    <row r="62" spans="1:18" ht="17.25" customHeight="1" x14ac:dyDescent="0.5">
      <c r="A62" s="432" t="s">
        <v>116</v>
      </c>
      <c r="B62" s="432"/>
      <c r="C62" s="432"/>
      <c r="D62" s="432"/>
      <c r="E62" s="432"/>
      <c r="F62" s="432"/>
      <c r="G62" s="432"/>
      <c r="H62" s="432"/>
      <c r="I62" s="421"/>
      <c r="J62" s="390"/>
      <c r="K62" s="389"/>
      <c r="L62" s="388"/>
      <c r="M62" s="388"/>
    </row>
    <row r="63" spans="1:18" ht="11.85" customHeight="1" x14ac:dyDescent="0.5">
      <c r="A63" s="393"/>
      <c r="B63" s="395">
        <v>2558</v>
      </c>
      <c r="C63" s="395">
        <v>2559</v>
      </c>
      <c r="D63" s="395">
        <v>2560</v>
      </c>
      <c r="E63" s="395">
        <v>2561</v>
      </c>
      <c r="F63" s="395">
        <v>2562</v>
      </c>
      <c r="G63" s="395">
        <v>2563</v>
      </c>
      <c r="H63" s="395">
        <v>2564</v>
      </c>
      <c r="I63" s="395">
        <v>2565</v>
      </c>
      <c r="J63" s="396"/>
      <c r="K63" s="413"/>
      <c r="L63" s="388"/>
      <c r="M63" s="388"/>
    </row>
    <row r="64" spans="1:18" ht="11.85" customHeight="1" x14ac:dyDescent="0.5">
      <c r="A64" s="397" t="s">
        <v>4</v>
      </c>
      <c r="B64" s="399">
        <v>-413.11000000000058</v>
      </c>
      <c r="C64" s="399">
        <f>C4-C34</f>
        <v>205.30000000000109</v>
      </c>
      <c r="D64" s="399">
        <f t="shared" ref="D64:H65" si="90">D4-D34</f>
        <v>854.29000000000087</v>
      </c>
      <c r="E64" s="399">
        <f t="shared" si="90"/>
        <v>-19.869999999998981</v>
      </c>
      <c r="F64" s="399">
        <f t="shared" si="90"/>
        <v>-4000.4200000000019</v>
      </c>
      <c r="G64" s="399">
        <f t="shared" si="90"/>
        <v>-1338.262920000001</v>
      </c>
      <c r="H64" s="399">
        <f t="shared" si="90"/>
        <v>-49.447906429999421</v>
      </c>
      <c r="I64" s="399">
        <f>I4-I34</f>
        <v>-2526.3562390000006</v>
      </c>
      <c r="J64" s="391"/>
      <c r="K64" s="414"/>
      <c r="L64" s="388"/>
      <c r="M64" s="388"/>
    </row>
    <row r="65" spans="1:13" ht="11.85" customHeight="1" x14ac:dyDescent="0.5">
      <c r="A65" s="397" t="s">
        <v>5</v>
      </c>
      <c r="B65" s="398">
        <v>379.57999999999811</v>
      </c>
      <c r="C65" s="398">
        <f>C5-C35</f>
        <v>4974.1399999999994</v>
      </c>
      <c r="D65" s="398">
        <f t="shared" si="90"/>
        <v>1680.0999999999985</v>
      </c>
      <c r="E65" s="398">
        <f t="shared" si="90"/>
        <v>971.61000000000058</v>
      </c>
      <c r="F65" s="398">
        <f t="shared" si="90"/>
        <v>4116.0599999999977</v>
      </c>
      <c r="G65" s="398">
        <f t="shared" si="90"/>
        <v>4214.006100999999</v>
      </c>
      <c r="H65" s="398">
        <f t="shared" si="90"/>
        <v>211.70305781999923</v>
      </c>
      <c r="I65" s="398">
        <f>I5-I35</f>
        <v>123.29999999999927</v>
      </c>
      <c r="J65" s="391"/>
      <c r="K65" s="415"/>
      <c r="L65" s="388"/>
      <c r="M65" s="388"/>
    </row>
    <row r="66" spans="1:13" ht="11.85" customHeight="1" x14ac:dyDescent="0.5">
      <c r="A66" s="401" t="s">
        <v>49</v>
      </c>
      <c r="B66" s="398">
        <v>-33.530000000006112</v>
      </c>
      <c r="C66" s="402">
        <f t="shared" ref="C66:I66" si="91">C6-C36</f>
        <v>5179.4400000000023</v>
      </c>
      <c r="D66" s="402">
        <f t="shared" si="91"/>
        <v>2534.3899999999994</v>
      </c>
      <c r="E66" s="402">
        <f t="shared" si="91"/>
        <v>951.73999999999796</v>
      </c>
      <c r="F66" s="402">
        <f t="shared" si="91"/>
        <v>115.63999999999942</v>
      </c>
      <c r="G66" s="402">
        <f t="shared" si="91"/>
        <v>2875.743180999998</v>
      </c>
      <c r="H66" s="402">
        <f t="shared" si="91"/>
        <v>162.25515139000345</v>
      </c>
      <c r="I66" s="402">
        <f t="shared" si="91"/>
        <v>-2403.0562389999977</v>
      </c>
      <c r="J66" s="403"/>
      <c r="K66" s="417"/>
      <c r="L66" s="388"/>
      <c r="M66" s="388"/>
    </row>
    <row r="67" spans="1:13" ht="11.85" customHeight="1" x14ac:dyDescent="0.5">
      <c r="A67" s="397" t="s">
        <v>6</v>
      </c>
      <c r="B67" s="398">
        <v>1506.9300000000003</v>
      </c>
      <c r="C67" s="398">
        <f t="shared" ref="C67:H67" si="92">C7-C37</f>
        <v>3009.9199999999983</v>
      </c>
      <c r="D67" s="398">
        <f t="shared" si="92"/>
        <v>1804.0400000000009</v>
      </c>
      <c r="E67" s="398">
        <f t="shared" si="92"/>
        <v>1607.4599999999991</v>
      </c>
      <c r="F67" s="398">
        <f t="shared" si="92"/>
        <v>2096.0599999999977</v>
      </c>
      <c r="G67" s="398">
        <f t="shared" si="92"/>
        <v>1770.9348379999974</v>
      </c>
      <c r="H67" s="398">
        <f t="shared" si="92"/>
        <v>914.71432667999761</v>
      </c>
      <c r="I67" s="398"/>
      <c r="J67" s="391"/>
      <c r="K67" s="417"/>
      <c r="L67" s="415"/>
      <c r="M67" s="388"/>
    </row>
    <row r="68" spans="1:13" ht="11.85" customHeight="1" x14ac:dyDescent="0.5">
      <c r="A68" s="405" t="s">
        <v>31</v>
      </c>
      <c r="B68" s="402">
        <v>1473.3999999999978</v>
      </c>
      <c r="C68" s="402">
        <f t="shared" ref="C68:H68" si="93">C8-C38</f>
        <v>8189.3600000000006</v>
      </c>
      <c r="D68" s="402">
        <f t="shared" si="93"/>
        <v>4338.43</v>
      </c>
      <c r="E68" s="402">
        <f t="shared" si="93"/>
        <v>2559.1999999999971</v>
      </c>
      <c r="F68" s="402">
        <f t="shared" si="93"/>
        <v>2211.6999999999971</v>
      </c>
      <c r="G68" s="402">
        <f t="shared" si="93"/>
        <v>4646.6780189999918</v>
      </c>
      <c r="H68" s="402">
        <f t="shared" si="93"/>
        <v>1076.9694780700011</v>
      </c>
      <c r="I68" s="398"/>
      <c r="J68" s="403"/>
      <c r="K68" s="417"/>
      <c r="L68" s="415"/>
      <c r="M68" s="388"/>
    </row>
    <row r="69" spans="1:13" ht="11.85" customHeight="1" x14ac:dyDescent="0.5">
      <c r="A69" s="397" t="s">
        <v>7</v>
      </c>
      <c r="B69" s="398">
        <v>-530.7599999999984</v>
      </c>
      <c r="C69" s="398">
        <f t="shared" ref="C69:H69" si="94">C9-C39</f>
        <v>780.78000000000065</v>
      </c>
      <c r="D69" s="398">
        <f t="shared" si="94"/>
        <v>181.98999999999796</v>
      </c>
      <c r="E69" s="398">
        <f t="shared" si="94"/>
        <v>-1077.8400000000001</v>
      </c>
      <c r="F69" s="398">
        <f t="shared" si="94"/>
        <v>-1346.7700000000004</v>
      </c>
      <c r="G69" s="398">
        <f t="shared" si="94"/>
        <v>2575.4829040000004</v>
      </c>
      <c r="H69" s="398">
        <f t="shared" si="94"/>
        <v>472.18817406000016</v>
      </c>
      <c r="I69" s="398"/>
      <c r="J69" s="391"/>
      <c r="K69" s="417"/>
      <c r="L69" s="415"/>
      <c r="M69" s="388"/>
    </row>
    <row r="70" spans="1:13" ht="11.85" hidden="1" customHeight="1" x14ac:dyDescent="0.5">
      <c r="A70" s="401" t="s">
        <v>50</v>
      </c>
      <c r="B70" s="402">
        <v>942.63999999999942</v>
      </c>
      <c r="C70" s="402">
        <f t="shared" ref="C70:H70" si="95">C10-C40</f>
        <v>8970.1400000000067</v>
      </c>
      <c r="D70" s="402">
        <f t="shared" si="95"/>
        <v>4520.4199999999837</v>
      </c>
      <c r="E70" s="402">
        <f t="shared" si="95"/>
        <v>1481.3600000000006</v>
      </c>
      <c r="F70" s="402">
        <f t="shared" si="95"/>
        <v>864.92999999999302</v>
      </c>
      <c r="G70" s="402">
        <f t="shared" si="95"/>
        <v>7222.1609229999885</v>
      </c>
      <c r="H70" s="402">
        <f t="shared" si="95"/>
        <v>1549.1576521300012</v>
      </c>
      <c r="I70" s="398"/>
      <c r="J70" s="403"/>
      <c r="K70" s="417"/>
      <c r="L70" s="388"/>
      <c r="M70" s="388"/>
    </row>
    <row r="71" spans="1:13" ht="11.85" customHeight="1" x14ac:dyDescent="0.5">
      <c r="A71" s="397" t="s">
        <v>8</v>
      </c>
      <c r="B71" s="398">
        <v>2425.3500000000004</v>
      </c>
      <c r="C71" s="398">
        <f t="shared" ref="C71:H71" si="96">C11-C41</f>
        <v>1642.3400000000001</v>
      </c>
      <c r="D71" s="398">
        <f t="shared" si="96"/>
        <v>1127.4099999999999</v>
      </c>
      <c r="E71" s="398">
        <f t="shared" si="96"/>
        <v>1427.2200000000012</v>
      </c>
      <c r="F71" s="398">
        <f t="shared" si="96"/>
        <v>296.18000000000029</v>
      </c>
      <c r="G71" s="398">
        <f t="shared" si="96"/>
        <v>2672.5487830000002</v>
      </c>
      <c r="H71" s="398">
        <f t="shared" si="96"/>
        <v>997.11665084999913</v>
      </c>
      <c r="I71" s="398"/>
      <c r="J71" s="403"/>
      <c r="K71" s="417"/>
      <c r="L71" s="388"/>
      <c r="M71" s="388"/>
    </row>
    <row r="72" spans="1:13" ht="11.85" hidden="1" customHeight="1" x14ac:dyDescent="0.5">
      <c r="A72" s="401" t="s">
        <v>51</v>
      </c>
      <c r="B72" s="402">
        <v>3367.9899999999907</v>
      </c>
      <c r="C72" s="402">
        <f t="shared" ref="C72:H72" si="97">C12-C42</f>
        <v>10612.479999999996</v>
      </c>
      <c r="D72" s="402">
        <f t="shared" si="97"/>
        <v>5647.8299999999726</v>
      </c>
      <c r="E72" s="402">
        <f t="shared" si="97"/>
        <v>2908.5800000000163</v>
      </c>
      <c r="F72" s="402">
        <f t="shared" si="97"/>
        <v>1161.1100000000006</v>
      </c>
      <c r="G72" s="402">
        <f t="shared" si="97"/>
        <v>9894.7097059999942</v>
      </c>
      <c r="H72" s="402">
        <f t="shared" si="97"/>
        <v>2546.2743029799894</v>
      </c>
      <c r="I72" s="398"/>
      <c r="J72" s="403"/>
      <c r="K72" s="414"/>
      <c r="L72" s="388"/>
      <c r="M72" s="388"/>
    </row>
    <row r="73" spans="1:13" ht="11.85" customHeight="1" x14ac:dyDescent="0.5">
      <c r="A73" s="397" t="s">
        <v>9</v>
      </c>
      <c r="B73" s="398">
        <v>150.52000000000044</v>
      </c>
      <c r="C73" s="398">
        <f t="shared" ref="C73:H73" si="98">C13-C43</f>
        <v>2005.8400000000001</v>
      </c>
      <c r="D73" s="398">
        <f t="shared" si="98"/>
        <v>1904.9099999999999</v>
      </c>
      <c r="E73" s="398">
        <f t="shared" si="98"/>
        <v>1784.8500000000022</v>
      </c>
      <c r="F73" s="398">
        <f t="shared" si="98"/>
        <v>3301.16</v>
      </c>
      <c r="G73" s="398">
        <f t="shared" si="98"/>
        <v>1679.5648329999985</v>
      </c>
      <c r="H73" s="398">
        <f t="shared" si="98"/>
        <v>1151.924586279998</v>
      </c>
      <c r="I73" s="398"/>
      <c r="J73" s="391"/>
      <c r="K73" s="417"/>
      <c r="L73" s="388"/>
      <c r="M73" s="388"/>
    </row>
    <row r="74" spans="1:13" ht="11.85" customHeight="1" x14ac:dyDescent="0.5">
      <c r="A74" s="405" t="s">
        <v>32</v>
      </c>
      <c r="B74" s="402">
        <v>2045.1100000000006</v>
      </c>
      <c r="C74" s="402">
        <f t="shared" ref="C74:H74" si="99">C14-C44</f>
        <v>12618.320000000007</v>
      </c>
      <c r="D74" s="402">
        <f t="shared" si="99"/>
        <v>7552.7399999999616</v>
      </c>
      <c r="E74" s="402">
        <f t="shared" si="99"/>
        <v>4693.4300000000221</v>
      </c>
      <c r="F74" s="402">
        <f t="shared" si="99"/>
        <v>4462.2700000000041</v>
      </c>
      <c r="G74" s="402">
        <f t="shared" si="99"/>
        <v>11574.274538999991</v>
      </c>
      <c r="H74" s="402">
        <f t="shared" si="99"/>
        <v>3698.1988892599766</v>
      </c>
      <c r="I74" s="398"/>
      <c r="J74" s="403"/>
      <c r="K74" s="417"/>
      <c r="L74" s="388"/>
      <c r="M74" s="388"/>
    </row>
    <row r="75" spans="1:13" ht="12" customHeight="1" x14ac:dyDescent="0.5">
      <c r="A75" s="405" t="s">
        <v>34</v>
      </c>
      <c r="B75" s="402">
        <v>3518.5099999999948</v>
      </c>
      <c r="C75" s="402">
        <f t="shared" ref="C75:H75" si="100">C15-C45</f>
        <v>20807.680000000022</v>
      </c>
      <c r="D75" s="402">
        <f t="shared" si="100"/>
        <v>11891.169999999955</v>
      </c>
      <c r="E75" s="402">
        <f t="shared" si="100"/>
        <v>7252.6300000000047</v>
      </c>
      <c r="F75" s="402">
        <f t="shared" si="100"/>
        <v>6673.9700000000303</v>
      </c>
      <c r="G75" s="402">
        <f t="shared" si="100"/>
        <v>16220.95255799999</v>
      </c>
      <c r="H75" s="402">
        <f t="shared" si="100"/>
        <v>4775.1683673299849</v>
      </c>
      <c r="I75" s="402"/>
      <c r="J75" s="403"/>
      <c r="K75" s="417"/>
      <c r="L75" s="388"/>
      <c r="M75" s="388"/>
    </row>
    <row r="76" spans="1:13" ht="11.85" customHeight="1" x14ac:dyDescent="0.5">
      <c r="A76" s="397" t="s">
        <v>10</v>
      </c>
      <c r="B76" s="398">
        <v>754.18000000000029</v>
      </c>
      <c r="C76" s="398">
        <f t="shared" ref="C76:H76" si="101">C16-C46</f>
        <v>990.09000000000196</v>
      </c>
      <c r="D76" s="398">
        <f t="shared" si="101"/>
        <v>-81.469999999997526</v>
      </c>
      <c r="E76" s="398">
        <f t="shared" si="101"/>
        <v>-413.98999999999796</v>
      </c>
      <c r="F76" s="398">
        <f t="shared" si="101"/>
        <v>210.80000000000291</v>
      </c>
      <c r="G76" s="398">
        <f t="shared" si="101"/>
        <v>3439.3156899999994</v>
      </c>
      <c r="H76" s="398">
        <f t="shared" si="101"/>
        <v>183.46635199999946</v>
      </c>
      <c r="I76" s="398"/>
      <c r="J76" s="391"/>
      <c r="K76" s="414"/>
      <c r="L76" s="388"/>
      <c r="M76" s="388"/>
    </row>
    <row r="77" spans="1:13" ht="12.75" hidden="1" customHeight="1" x14ac:dyDescent="0.5">
      <c r="A77" s="407" t="s">
        <v>52</v>
      </c>
      <c r="B77" s="398">
        <v>4272.6899999999878</v>
      </c>
      <c r="C77" s="402">
        <f t="shared" ref="C77:H77" si="102">C17-C47</f>
        <v>21797.770000000048</v>
      </c>
      <c r="D77" s="402">
        <f t="shared" si="102"/>
        <v>11809.699999999953</v>
      </c>
      <c r="E77" s="402">
        <f t="shared" si="102"/>
        <v>6838.640000000014</v>
      </c>
      <c r="F77" s="402">
        <f t="shared" si="102"/>
        <v>6884.7700000000477</v>
      </c>
      <c r="G77" s="402">
        <f t="shared" si="102"/>
        <v>19660.268247999978</v>
      </c>
      <c r="H77" s="402">
        <f t="shared" si="102"/>
        <v>4958.6347193299734</v>
      </c>
      <c r="I77" s="398"/>
      <c r="J77" s="403"/>
      <c r="K77" s="414"/>
      <c r="L77" s="388"/>
      <c r="M77" s="388"/>
    </row>
    <row r="78" spans="1:13" ht="11.25" customHeight="1" x14ac:dyDescent="0.5">
      <c r="A78" s="397" t="s">
        <v>11</v>
      </c>
      <c r="B78" s="398">
        <v>720.04000000000087</v>
      </c>
      <c r="C78" s="398">
        <f t="shared" ref="C78:H78" si="103">C18-C48</f>
        <v>2097.0599999999977</v>
      </c>
      <c r="D78" s="398">
        <f t="shared" si="103"/>
        <v>2326.1899999999987</v>
      </c>
      <c r="E78" s="398">
        <f t="shared" si="103"/>
        <v>-437.40999999999985</v>
      </c>
      <c r="F78" s="398">
        <f t="shared" si="103"/>
        <v>2204.25</v>
      </c>
      <c r="G78" s="398">
        <f t="shared" si="103"/>
        <v>4496.756179</v>
      </c>
      <c r="H78" s="398">
        <f t="shared" si="103"/>
        <v>-1215.6571690000019</v>
      </c>
      <c r="I78" s="398"/>
      <c r="J78" s="391"/>
      <c r="K78" s="414"/>
      <c r="L78" s="388"/>
      <c r="M78" s="388"/>
    </row>
    <row r="79" spans="1:13" ht="11.85" hidden="1" customHeight="1" x14ac:dyDescent="0.5">
      <c r="A79" s="407" t="s">
        <v>53</v>
      </c>
      <c r="B79" s="398">
        <v>4992.7299999999814</v>
      </c>
      <c r="C79" s="402">
        <f t="shared" ref="C79:H79" si="104">C19-C49</f>
        <v>23894.830000000045</v>
      </c>
      <c r="D79" s="402">
        <f t="shared" si="104"/>
        <v>14135.889999999927</v>
      </c>
      <c r="E79" s="402">
        <f t="shared" si="104"/>
        <v>6401.2300000000105</v>
      </c>
      <c r="F79" s="402">
        <f t="shared" si="104"/>
        <v>9089.0200000000477</v>
      </c>
      <c r="G79" s="402">
        <f t="shared" si="104"/>
        <v>24157.024426999997</v>
      </c>
      <c r="H79" s="402">
        <f t="shared" si="104"/>
        <v>3742.9775503299606</v>
      </c>
      <c r="I79" s="398"/>
      <c r="J79" s="403"/>
      <c r="K79" s="414"/>
      <c r="L79" s="388"/>
      <c r="M79" s="388"/>
    </row>
    <row r="80" spans="1:13" ht="11.85" customHeight="1" x14ac:dyDescent="0.5">
      <c r="A80" s="397" t="s">
        <v>12</v>
      </c>
      <c r="B80" s="398">
        <v>2792.6100000000006</v>
      </c>
      <c r="C80" s="398">
        <f t="shared" ref="C80:H80" si="105">C20-C50</f>
        <v>2620.0200000000004</v>
      </c>
      <c r="D80" s="398">
        <f t="shared" si="105"/>
        <v>3442.34</v>
      </c>
      <c r="E80" s="398">
        <f t="shared" si="105"/>
        <v>713.47999999999956</v>
      </c>
      <c r="F80" s="398">
        <f t="shared" si="105"/>
        <v>1280.3899999999994</v>
      </c>
      <c r="G80" s="398">
        <f t="shared" si="105"/>
        <v>2460.8523270000005</v>
      </c>
      <c r="H80" s="398">
        <f t="shared" si="105"/>
        <v>609.8360219999995</v>
      </c>
      <c r="I80" s="398"/>
      <c r="J80" s="391"/>
      <c r="K80" s="414"/>
      <c r="L80" s="388"/>
      <c r="M80" s="388"/>
    </row>
    <row r="81" spans="1:34" ht="11.85" customHeight="1" x14ac:dyDescent="0.5">
      <c r="A81" s="405" t="s">
        <v>26</v>
      </c>
      <c r="B81" s="402">
        <v>4266.8300000000017</v>
      </c>
      <c r="C81" s="402">
        <f t="shared" ref="C81:H81" si="106">C21-C51</f>
        <v>26514.850000000064</v>
      </c>
      <c r="D81" s="402">
        <f t="shared" si="106"/>
        <v>17578.229999999923</v>
      </c>
      <c r="E81" s="402">
        <f t="shared" si="106"/>
        <v>7114.710000000021</v>
      </c>
      <c r="F81" s="402">
        <f t="shared" si="106"/>
        <v>10369.410000000062</v>
      </c>
      <c r="G81" s="402">
        <f t="shared" si="106"/>
        <v>26617.876753999997</v>
      </c>
      <c r="H81" s="402">
        <f t="shared" si="106"/>
        <v>4352.8135723299929</v>
      </c>
      <c r="I81" s="402"/>
      <c r="J81" s="403"/>
      <c r="K81" s="416"/>
      <c r="L81" s="388"/>
      <c r="M81" s="388"/>
    </row>
    <row r="82" spans="1:34" ht="9" hidden="1" customHeight="1" x14ac:dyDescent="0.5">
      <c r="A82" s="407" t="s">
        <v>48</v>
      </c>
      <c r="B82" s="402">
        <v>7785.3399999999965</v>
      </c>
      <c r="C82" s="402">
        <f t="shared" ref="C82:H82" si="107">C22-C52</f>
        <v>47322.530000000086</v>
      </c>
      <c r="D82" s="402">
        <f t="shared" si="107"/>
        <v>29469.399999999907</v>
      </c>
      <c r="E82" s="402">
        <f t="shared" si="107"/>
        <v>14367.340000000026</v>
      </c>
      <c r="F82" s="402">
        <f t="shared" si="107"/>
        <v>17043.380000000121</v>
      </c>
      <c r="G82" s="402">
        <f t="shared" si="107"/>
        <v>42838.829311999958</v>
      </c>
      <c r="H82" s="402">
        <f t="shared" si="107"/>
        <v>9127.9819396599778</v>
      </c>
      <c r="I82" s="398"/>
      <c r="J82" s="403"/>
      <c r="K82" s="416"/>
      <c r="L82" s="388"/>
      <c r="M82" s="388"/>
    </row>
    <row r="83" spans="1:34" ht="11.25" customHeight="1" x14ac:dyDescent="0.5">
      <c r="A83" s="397" t="s">
        <v>13</v>
      </c>
      <c r="B83" s="398">
        <v>2101</v>
      </c>
      <c r="C83" s="398">
        <f t="shared" ref="C83:H83" si="108">C23-C53</f>
        <v>251.94000000000233</v>
      </c>
      <c r="D83" s="398">
        <f t="shared" si="108"/>
        <v>203.9900000000016</v>
      </c>
      <c r="E83" s="398">
        <f t="shared" si="108"/>
        <v>-165.38000000000102</v>
      </c>
      <c r="F83" s="398">
        <f t="shared" si="108"/>
        <v>543.54999999999927</v>
      </c>
      <c r="G83" s="398">
        <f t="shared" si="108"/>
        <v>2212.9798740000006</v>
      </c>
      <c r="H83" s="398">
        <f t="shared" si="108"/>
        <v>-370.1971999999987</v>
      </c>
      <c r="I83" s="398"/>
      <c r="J83" s="391"/>
      <c r="K83" s="414"/>
      <c r="L83" s="388"/>
      <c r="M83" s="388"/>
    </row>
    <row r="84" spans="1:34" ht="11.25" hidden="1" customHeight="1" x14ac:dyDescent="0.5">
      <c r="A84" s="407" t="s">
        <v>39</v>
      </c>
      <c r="B84" s="402">
        <v>9886.3399999999965</v>
      </c>
      <c r="C84" s="402">
        <f t="shared" ref="C84:H84" si="109">C24-C54</f>
        <v>47574.470000000088</v>
      </c>
      <c r="D84" s="402">
        <f t="shared" si="109"/>
        <v>29673.389999999898</v>
      </c>
      <c r="E84" s="402">
        <f t="shared" si="109"/>
        <v>14201.960000000021</v>
      </c>
      <c r="F84" s="402">
        <f t="shared" si="109"/>
        <v>17586.930000000109</v>
      </c>
      <c r="G84" s="402">
        <f t="shared" si="109"/>
        <v>45051.809185999969</v>
      </c>
      <c r="H84" s="402">
        <f t="shared" si="109"/>
        <v>8757.7847396599827</v>
      </c>
      <c r="I84" s="402"/>
      <c r="J84" s="403"/>
      <c r="K84" s="414"/>
      <c r="L84" s="388"/>
      <c r="M84" s="388"/>
    </row>
    <row r="85" spans="1:34" ht="11.85" customHeight="1" x14ac:dyDescent="0.5">
      <c r="A85" s="397" t="s">
        <v>14</v>
      </c>
      <c r="B85" s="398">
        <v>295.13000000000102</v>
      </c>
      <c r="C85" s="398">
        <f t="shared" ref="C85:H85" si="110">C25-C55</f>
        <v>1608.6399999999994</v>
      </c>
      <c r="D85" s="398">
        <f t="shared" si="110"/>
        <v>1892.0299999999988</v>
      </c>
      <c r="E85" s="398">
        <f t="shared" si="110"/>
        <v>-937.53999999999724</v>
      </c>
      <c r="F85" s="398">
        <f t="shared" si="110"/>
        <v>579.75</v>
      </c>
      <c r="G85" s="398">
        <f t="shared" si="110"/>
        <v>176.1079299999983</v>
      </c>
      <c r="H85" s="398">
        <f t="shared" si="110"/>
        <v>1018.6733249999997</v>
      </c>
      <c r="I85" s="398"/>
      <c r="J85" s="391"/>
      <c r="K85" s="414"/>
      <c r="L85" s="388"/>
      <c r="M85" s="388"/>
    </row>
    <row r="86" spans="1:34" ht="11.85" hidden="1" customHeight="1" x14ac:dyDescent="0.5">
      <c r="A86" s="407" t="s">
        <v>43</v>
      </c>
      <c r="B86" s="402">
        <v>10181.469999999998</v>
      </c>
      <c r="C86" s="402">
        <f t="shared" ref="C86:H86" si="111">C26-C56</f>
        <v>49183.110000000044</v>
      </c>
      <c r="D86" s="402">
        <f t="shared" si="111"/>
        <v>31565.419999999867</v>
      </c>
      <c r="E86" s="402">
        <f t="shared" si="111"/>
        <v>13264.420000000042</v>
      </c>
      <c r="F86" s="402">
        <f t="shared" si="111"/>
        <v>18166.680000000168</v>
      </c>
      <c r="G86" s="402">
        <f t="shared" si="111"/>
        <v>45227.917115999968</v>
      </c>
      <c r="H86" s="402">
        <f t="shared" si="111"/>
        <v>9776.4580646599643</v>
      </c>
      <c r="I86" s="402"/>
      <c r="J86" s="403"/>
      <c r="K86" s="416"/>
      <c r="L86" s="388"/>
      <c r="M86" s="388"/>
    </row>
    <row r="87" spans="1:34" ht="11.85" customHeight="1" x14ac:dyDescent="0.5">
      <c r="A87" s="397" t="s">
        <v>15</v>
      </c>
      <c r="B87" s="398">
        <v>1475.1400000000012</v>
      </c>
      <c r="C87" s="398">
        <f t="shared" ref="C87:H87" si="112">C27-C57</f>
        <v>1003.4300000000003</v>
      </c>
      <c r="D87" s="398">
        <f t="shared" si="112"/>
        <v>-219.9900000000016</v>
      </c>
      <c r="E87" s="398">
        <f t="shared" si="112"/>
        <v>1303.3299999999981</v>
      </c>
      <c r="F87" s="398">
        <f t="shared" si="112"/>
        <v>727.91999999999825</v>
      </c>
      <c r="G87" s="398">
        <f t="shared" si="112"/>
        <v>1117.4447180000025</v>
      </c>
      <c r="H87" s="398">
        <f t="shared" si="112"/>
        <v>-354.1522389999991</v>
      </c>
      <c r="I87" s="398"/>
      <c r="J87" s="391"/>
      <c r="K87" s="414"/>
      <c r="L87" s="388"/>
      <c r="M87" s="388"/>
    </row>
    <row r="88" spans="1:34" ht="11.85" customHeight="1" x14ac:dyDescent="0.5">
      <c r="A88" s="405" t="s">
        <v>33</v>
      </c>
      <c r="B88" s="402">
        <v>3871.2700000000023</v>
      </c>
      <c r="C88" s="402">
        <f t="shared" ref="C88:H88" si="113">C28-C58</f>
        <v>50186.540000000037</v>
      </c>
      <c r="D88" s="402">
        <f t="shared" si="113"/>
        <v>31345.429999999877</v>
      </c>
      <c r="E88" s="402">
        <f t="shared" si="113"/>
        <v>14567.750000000058</v>
      </c>
      <c r="F88" s="402">
        <f t="shared" si="113"/>
        <v>18894.600000000151</v>
      </c>
      <c r="G88" s="402">
        <f t="shared" si="113"/>
        <v>46345.361833999981</v>
      </c>
      <c r="H88" s="402">
        <f t="shared" si="113"/>
        <v>9422.3058256598888</v>
      </c>
      <c r="I88" s="402"/>
      <c r="J88" s="403"/>
      <c r="K88" s="416"/>
      <c r="L88" s="388"/>
      <c r="M88" s="388"/>
    </row>
    <row r="89" spans="1:34" ht="14.25" customHeight="1" x14ac:dyDescent="0.5">
      <c r="A89" s="405" t="s">
        <v>35</v>
      </c>
      <c r="B89" s="408">
        <v>8138.100000000004</v>
      </c>
      <c r="C89" s="402">
        <f t="shared" ref="C89:G89" si="114">C29-C59</f>
        <v>76701.390000000014</v>
      </c>
      <c r="D89" s="402">
        <f t="shared" si="114"/>
        <v>48923.6599999998</v>
      </c>
      <c r="E89" s="402">
        <f t="shared" si="114"/>
        <v>21682.460000000079</v>
      </c>
      <c r="F89" s="402">
        <f t="shared" si="114"/>
        <v>29264.010000000242</v>
      </c>
      <c r="G89" s="402">
        <f t="shared" si="114"/>
        <v>72963.238587999949</v>
      </c>
      <c r="H89" s="402">
        <f>H29-H59</f>
        <v>13775.11939798994</v>
      </c>
      <c r="I89" s="408"/>
      <c r="J89" s="403"/>
      <c r="K89" s="416"/>
      <c r="L89" s="388"/>
      <c r="M89" s="388"/>
    </row>
    <row r="90" spans="1:34" ht="14.25" customHeight="1" x14ac:dyDescent="0.5">
      <c r="A90" s="409" t="s">
        <v>16</v>
      </c>
      <c r="B90" s="410">
        <v>11656.609999999999</v>
      </c>
      <c r="C90" s="410">
        <v>21189.5</v>
      </c>
      <c r="D90" s="410">
        <v>15115.829999999958</v>
      </c>
      <c r="E90" s="410">
        <v>4755.9200000000419</v>
      </c>
      <c r="F90" s="410">
        <v>10008.929999999993</v>
      </c>
      <c r="G90" s="410">
        <v>25477.731256999949</v>
      </c>
      <c r="H90" s="410">
        <v>3570.1679802599247</v>
      </c>
      <c r="I90" s="410"/>
      <c r="J90" s="411"/>
      <c r="K90" s="416"/>
      <c r="L90" s="388"/>
      <c r="M90" s="388"/>
    </row>
    <row r="91" spans="1:34" ht="15.75" customHeight="1" x14ac:dyDescent="0.45">
      <c r="A91" s="420" t="s">
        <v>117</v>
      </c>
      <c r="B91" s="418"/>
      <c r="C91" s="418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/>
      <c r="AA91" s="418"/>
      <c r="AB91" s="418"/>
      <c r="AC91" s="418"/>
      <c r="AD91" s="418"/>
      <c r="AE91" s="418"/>
      <c r="AF91" s="418"/>
      <c r="AG91" s="418"/>
      <c r="AH91" s="418"/>
    </row>
    <row r="92" spans="1:34" ht="20.100000000000001" customHeight="1" x14ac:dyDescent="0.45">
      <c r="A92" s="420" t="s">
        <v>118</v>
      </c>
      <c r="B92" s="422"/>
      <c r="C92" s="422"/>
      <c r="D92" s="422"/>
      <c r="E92" s="422"/>
      <c r="F92" s="422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19"/>
      <c r="X92" s="419"/>
      <c r="Y92" s="419"/>
      <c r="Z92" s="419"/>
      <c r="AA92" s="419"/>
      <c r="AB92" s="419"/>
      <c r="AC92" s="419"/>
      <c r="AD92" s="419"/>
      <c r="AE92" s="419"/>
      <c r="AF92" s="419"/>
      <c r="AG92" s="419"/>
      <c r="AH92" s="419"/>
    </row>
    <row r="93" spans="1:34" x14ac:dyDescent="0.45">
      <c r="B93" s="37"/>
      <c r="C93" s="37"/>
      <c r="D93" s="37"/>
      <c r="E93" s="37"/>
      <c r="F93" s="37"/>
      <c r="G93" s="37"/>
      <c r="H93" s="37"/>
      <c r="I93" s="37"/>
    </row>
    <row r="94" spans="1:34" x14ac:dyDescent="0.45">
      <c r="B94" s="37"/>
      <c r="C94" s="37"/>
      <c r="D94" s="37"/>
      <c r="E94" s="37"/>
      <c r="F94" s="37"/>
      <c r="G94" s="37"/>
      <c r="H94" s="37"/>
      <c r="I94" s="37"/>
    </row>
  </sheetData>
  <mergeCells count="10">
    <mergeCell ref="A32:H32"/>
    <mergeCell ref="K31:Q31"/>
    <mergeCell ref="L32:Q32"/>
    <mergeCell ref="A61:H61"/>
    <mergeCell ref="A62:H62"/>
    <mergeCell ref="A1:H1"/>
    <mergeCell ref="A2:H2"/>
    <mergeCell ref="L2:Q2"/>
    <mergeCell ref="K1:Q1"/>
    <mergeCell ref="A31:H31"/>
  </mergeCells>
  <conditionalFormatting sqref="D64:I90">
    <cfRule type="cellIs" dxfId="0" priority="1" operator="lessThan">
      <formula>0</formula>
    </cfRule>
  </conditionalFormatting>
  <printOptions horizontalCentered="1"/>
  <pageMargins left="0.35433070866141736" right="0.23622047244094491" top="0.15748031496062992" bottom="0.15748031496062992" header="0.11811023622047245" footer="0.23622047244094491"/>
  <pageSetup paperSize="9" scale="99" orientation="portrait" r:id="rId1"/>
  <headerFooter alignWithMargins="0">
    <oddHeader>&amp;R&amp;"TH SarabunPSK,Regular"ตาราง 1 ล้านเหรียญ</oddHeader>
    <oddFooter xml:space="preserve">&amp;R
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35" t="s">
        <v>111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  <c r="BG1" s="435"/>
      <c r="BH1" s="435"/>
      <c r="BI1" s="435"/>
      <c r="BJ1" s="435"/>
      <c r="BK1" s="435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8" t="s">
        <v>1</v>
      </c>
      <c r="BH2" s="438"/>
      <c r="BI2" s="438"/>
      <c r="BJ2" s="438"/>
      <c r="BK2" s="438"/>
      <c r="BL2" s="438"/>
      <c r="BM2" s="438"/>
      <c r="BN2" s="438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36" t="s">
        <v>81</v>
      </c>
      <c r="AM29" s="437"/>
      <c r="AN29" s="436" t="s">
        <v>107</v>
      </c>
      <c r="AO29" s="437"/>
      <c r="AP29" s="152"/>
      <c r="AQ29" s="436" t="s">
        <v>108</v>
      </c>
      <c r="AR29" s="439"/>
      <c r="AS29" s="437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40" t="s">
        <v>0</v>
      </c>
      <c r="G1" s="440"/>
      <c r="H1" s="440"/>
    </row>
    <row r="2" spans="1:20" ht="12.6" customHeight="1" x14ac:dyDescent="0.45">
      <c r="A2" s="72"/>
      <c r="B2" s="15"/>
      <c r="C2" s="15"/>
      <c r="D2" s="15"/>
      <c r="F2" s="440" t="s">
        <v>58</v>
      </c>
      <c r="G2" s="440"/>
      <c r="H2" s="440"/>
      <c r="J2" s="440" t="s">
        <v>59</v>
      </c>
      <c r="K2" s="440"/>
      <c r="L2" s="122"/>
      <c r="M2" s="440" t="s">
        <v>67</v>
      </c>
      <c r="N2" s="440"/>
      <c r="P2" s="440" t="s">
        <v>68</v>
      </c>
      <c r="Q2" s="440"/>
      <c r="R2" s="122"/>
      <c r="S2" s="440" t="s">
        <v>67</v>
      </c>
      <c r="T2" s="440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45" t="s">
        <v>89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5"/>
      <c r="AV1" s="445"/>
      <c r="AW1" s="445"/>
      <c r="AX1" s="445"/>
      <c r="AY1" s="445"/>
      <c r="AZ1" s="445"/>
      <c r="BA1" s="445"/>
      <c r="BB1" s="445"/>
      <c r="BC1" s="445"/>
      <c r="BD1" s="445"/>
      <c r="BE1" s="445"/>
      <c r="BF1" s="445"/>
      <c r="BG1" s="445"/>
      <c r="BH1" s="445"/>
      <c r="BI1" s="445"/>
      <c r="BJ1" s="445"/>
      <c r="BK1" s="445"/>
      <c r="BL1" s="445"/>
      <c r="BM1" s="445"/>
      <c r="BN1" s="445"/>
      <c r="BO1" s="445"/>
      <c r="BP1" s="445"/>
      <c r="BQ1" s="193"/>
    </row>
    <row r="2" spans="1:71" ht="16.5" customHeight="1" x14ac:dyDescent="0.45">
      <c r="A2" s="444" t="s">
        <v>38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48" t="s">
        <v>90</v>
      </c>
      <c r="AN2" s="448"/>
      <c r="AO2" s="448"/>
      <c r="AP2" s="448"/>
      <c r="AQ2" s="448"/>
      <c r="AR2" s="448"/>
      <c r="AS2" s="448"/>
      <c r="AT2" s="448"/>
      <c r="AU2" s="448"/>
      <c r="AV2" s="448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44" t="s">
        <v>1</v>
      </c>
      <c r="BJ2" s="444"/>
      <c r="BK2" s="444"/>
      <c r="BL2" s="444"/>
      <c r="BM2" s="444"/>
      <c r="BN2" s="444"/>
      <c r="BO2" s="444"/>
      <c r="BP2" s="444"/>
      <c r="BQ2" s="444"/>
      <c r="BR2" s="444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47" t="s">
        <v>40</v>
      </c>
      <c r="T3" s="447"/>
      <c r="U3" s="442" t="s">
        <v>40</v>
      </c>
      <c r="V3" s="442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46" t="s">
        <v>3</v>
      </c>
      <c r="AV3" s="446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43" t="s">
        <v>3</v>
      </c>
      <c r="BP3" s="443"/>
      <c r="BQ3" s="443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41" t="s">
        <v>81</v>
      </c>
      <c r="AI31" s="441"/>
      <c r="AJ31" s="441"/>
      <c r="AK31" s="441"/>
      <c r="AL31" s="441"/>
      <c r="AM31" s="441"/>
      <c r="AN31" s="270" t="s">
        <v>97</v>
      </c>
      <c r="AO31" s="270"/>
      <c r="AP31" s="269"/>
      <c r="AQ31" s="441" t="s">
        <v>98</v>
      </c>
      <c r="AR31" s="441"/>
      <c r="AS31" s="441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35" t="s">
        <v>73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  <c r="BG1" s="435"/>
      <c r="BH1" s="435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8" t="s">
        <v>1</v>
      </c>
      <c r="BE2" s="438"/>
      <c r="BF2" s="438"/>
      <c r="BG2" s="438"/>
      <c r="BH2" s="438"/>
      <c r="BI2" s="438"/>
      <c r="BJ2" s="438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9" t="s">
        <v>81</v>
      </c>
      <c r="AG29" s="450"/>
      <c r="AH29" s="450"/>
      <c r="AI29" s="450"/>
      <c r="AJ29" s="450"/>
      <c r="AK29" s="451"/>
      <c r="AL29" s="436" t="s">
        <v>85</v>
      </c>
      <c r="AM29" s="437"/>
      <c r="AN29" s="152"/>
      <c r="AO29" s="449" t="s">
        <v>86</v>
      </c>
      <c r="AP29" s="450"/>
      <c r="AQ29" s="451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2022-02-20T02:46:53Z</cp:lastPrinted>
  <dcterms:created xsi:type="dcterms:W3CDTF">2000-06-22T13:10:24Z</dcterms:created>
  <dcterms:modified xsi:type="dcterms:W3CDTF">2022-03-17T06:32:51Z</dcterms:modified>
</cp:coreProperties>
</file>